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1"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'BoQ1'!$A$1:$BC$65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
  </authors>
  <commentLis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<sst xmlns="http://schemas.openxmlformats.org/spreadsheetml/2006/main" count="304" uniqueCount="105">
  <si>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</si>
  <si>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</si>
  <si>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</si>
  <si>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</si>
  <si>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</si>
  <si>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</si>
  <si>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</si>
  <si>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</si>
  <si>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</si>
  <si>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</si>
  <si>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</si>
  <si>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</si>
  <si>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</si>
  <si>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</si>
  <si>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</si>
  <si>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</si>
  <si>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</si>
  <si>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</si>
  <si>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</si>
  <si>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</si>
  <si>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</si>
  <si>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</si>
  <si>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</si>
  <si>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</si>
  <si>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</si>
  <si>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</si>
  <si>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</si>
  <si>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</si>
  <si>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</si>
  <si>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</si>
  <si>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</si>
  <si>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</si>
  <si>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</si>
  <si>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</si>
  <si>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</si>
  <si>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</si>
  <si>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</si>
  <si>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</si>
  <si>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</si>
  <si>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</si>
  <si>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</si>
  <si>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t>sqm</t>
  </si>
  <si>
    <t>Select</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</si>
  <si>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</si>
  <si>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Two or more coats on new work</t>
  </si>
  <si>
    <t>FINISHING</t>
  </si>
  <si>
    <t>WATER SUPPLY</t>
  </si>
  <si>
    <t>Dismantling and Demolishing</t>
  </si>
  <si>
    <t>MINOR CIVIL MAINTENANCE WORK:</t>
  </si>
  <si>
    <t>cum</t>
  </si>
  <si>
    <t>each</t>
  </si>
  <si>
    <r>
      <t xml:space="preserve">NUMBER </t>
    </r>
    <r>
      <rPr>
        <b/>
        <sz val="11"/>
        <color indexed="10"/>
        <rFont val="Arial"/>
        <family val="2"/>
      </rPr>
      <t>#</t>
    </r>
  </si>
  <si>
    <r>
      <t xml:space="preserve">NUMBER </t>
    </r>
    <r>
      <rPr>
        <b/>
        <sz val="10"/>
        <color indexed="10"/>
        <rFont val="Calibri"/>
        <family val="2"/>
      </rPr>
      <t>#</t>
    </r>
  </si>
  <si>
    <r>
      <t xml:space="preserve">TEXT </t>
    </r>
    <r>
      <rPr>
        <b/>
        <sz val="10"/>
        <color indexed="10"/>
        <rFont val="Calibri"/>
        <family val="2"/>
      </rPr>
      <t>#</t>
    </r>
  </si>
  <si>
    <r>
      <t xml:space="preserve">Estimated Rate
 in
</t>
    </r>
    <r>
      <rPr>
        <b/>
        <sz val="10"/>
        <color indexed="10"/>
        <rFont val="Calibri"/>
        <family val="2"/>
      </rPr>
      <t>Rs.      P</t>
    </r>
  </si>
  <si>
    <t>Carriage of Materials</t>
  </si>
  <si>
    <t>By Mechanical Transport including loading,unloading and stacking</t>
  </si>
  <si>
    <t>Lime, moorum, building rubbish Lead - 1 km</t>
  </si>
  <si>
    <t>Earth Lead - 1 km</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</si>
  <si>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</si>
  <si>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</si>
  <si>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</si>
  <si>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</si>
  <si>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</si>
  <si>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Surface dressing of the ground including removing vegetation and in-equalities not exceeding 15 cm deep and disposal of rubbish, lead up to 50 m and lift up to 1.5 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</si>
  <si>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</si>
  <si>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</si>
  <si>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</si>
  <si>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</si>
  <si>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Centering and shuttering including strutting, propping etc. and removal of form for</t>
  </si>
  <si>
    <t>Foundations, footings, bases of columns, etc. for mass concrete</t>
  </si>
  <si>
    <t>Edges of slabs and breaks in floors and walls</t>
  </si>
  <si>
    <t>Under 20 cm wide</t>
  </si>
  <si>
    <t>MASONRY WORK</t>
  </si>
  <si>
    <t>Brick work with common burnt clay F.P.S. (non modular) bricks of class designation 7.5 in foundation and plinth in:</t>
  </si>
  <si>
    <t>Cement mortar 1:6 (1 cement : 6 coarse sand)</t>
  </si>
  <si>
    <t>WOOD AND P. V. C. WORK</t>
  </si>
  <si>
    <t>Providing and fixing hard drawn steel wire fabric 75x25 mm mesh of weight not less than 7.75 Kg per sqm to window frames etc. including 62x19 mm beading of second class teak wood and priming coat with approved steel primer all complete.</t>
  </si>
  <si>
    <t>STEEL WORK</t>
  </si>
  <si>
    <t>Structural steel work riveted, bolted or welded in built up sections, trusses and framed work, including cutting, hoisting, fixing in position and applying a priming coat of approved steel primer all complete.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</si>
  <si>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</si>
  <si>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80 mm</t>
  </si>
  <si>
    <t>FLOORING</t>
  </si>
  <si>
    <t>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</si>
  <si>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</si>
  <si>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</si>
  <si>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</si>
  <si>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</si>
  <si>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</si>
  <si>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</si>
  <si>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</si>
  <si>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finished with a floating coat of neat cement of mix :</t>
  </si>
  <si>
    <t>1:4 (1 cement: 4 fine sand)</t>
  </si>
  <si>
    <t>Painting with synthetic enamel paint of approved brand and manufacture to give an even shade :</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</si>
  <si>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</si>
  <si>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</si>
  <si>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</si>
  <si>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Making chases up to 7.5x7.5 cm in walls including making good and finishing with matching surface after housing G.I. pipe etc.</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</si>
  <si>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</si>
  <si>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metre</t>
  </si>
  <si>
    <t>kg</t>
  </si>
  <si>
    <t>Cum</t>
  </si>
  <si>
    <t>Name of Work: Construction of CC Platform with shed and IRC Fabric Enclosure at Hypersonic Experimental Aerodynamics Laboratory (HEAL)</t>
  </si>
  <si>
    <t>Tender Inviting Authority: Dean of Infrastructure and Planning, IIT Kanpur</t>
  </si>
  <si>
    <t>NIT No:  Civil/13/06/2023-1</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</si>
</sst>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4">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9"/>
      <color indexed="8"/>
      <name val="Tahoma"/>
      <family val="2"/>
    </font>
    <font>
      <sz val="9"/>
      <color indexed="8"/>
      <name val="Tahoma"/>
      <family val="2"/>
    </font>
    <font>
      <b/>
      <sz val="16"/>
      <color indexed="8"/>
      <name val="Calibri"/>
      <family val="2"/>
    </font>
    <font>
      <b/>
      <sz val="11"/>
      <color indexed="57"/>
      <name val="Arial"/>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8"/>
      <name val="Calibri"/>
      <family val="2"/>
    </font>
    <font>
      <b/>
      <i/>
      <sz val="10"/>
      <color indexed="8"/>
      <name val="Calibri"/>
      <family val="2"/>
    </font>
    <font>
      <b/>
      <sz val="10"/>
      <color indexed="16"/>
      <name val="Calibri"/>
      <family val="2"/>
    </font>
    <font>
      <sz val="11"/>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right/>
      <top style="thin">
        <color indexed="8"/>
      </top>
      <bottom/>
    </border>
    <border>
      <left style="thin">
        <color indexed="8"/>
      </left>
      <right/>
      <top/>
      <bottom style="thin">
        <color indexed="8"/>
      </bottom>
    </border>
    <border>
      <left style="thin">
        <color indexed="8"/>
      </left>
      <right/>
      <top/>
      <bottom/>
    </border>
    <border>
      <left/>
      <right/>
      <top/>
      <bottom style="thin">
        <color indexed="8"/>
      </bottom>
    </border>
    <border>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5"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5" fillId="0" borderId="0" xfId="56" applyFont="1" applyAlignment="1" applyProtection="1">
      <alignment vertical="center"/>
      <protection locked="0"/>
    </xf>
    <xf numFmtId="0" fontId="4" fillId="0" borderId="0" xfId="56" applyFont="1">
      <alignment/>
      <protection/>
    </xf>
    <xf numFmtId="0" fontId="5" fillId="0" borderId="0" xfId="56" applyFont="1">
      <alignment/>
      <protection/>
    </xf>
    <xf numFmtId="0" fontId="4" fillId="0" borderId="0" xfId="56" applyFont="1" applyAlignment="1">
      <alignment vertical="top"/>
      <protection/>
    </xf>
    <xf numFmtId="0" fontId="5" fillId="0" borderId="0" xfId="56" applyFont="1" applyAlignment="1">
      <alignment vertical="top"/>
      <protection/>
    </xf>
    <xf numFmtId="0" fontId="4" fillId="33" borderId="0" xfId="56" applyFont="1" applyFill="1" applyAlignment="1">
      <alignment vertical="center"/>
      <protection/>
    </xf>
    <xf numFmtId="0" fontId="5" fillId="33" borderId="0" xfId="56" applyFont="1" applyFill="1" applyAlignment="1" applyProtection="1">
      <alignment vertical="center"/>
      <protection locked="0"/>
    </xf>
    <xf numFmtId="0" fontId="5" fillId="33" borderId="0" xfId="56" applyFont="1" applyFill="1" applyAlignment="1">
      <alignment vertical="center"/>
      <protection/>
    </xf>
    <xf numFmtId="0" fontId="6" fillId="33" borderId="0" xfId="59" applyFont="1" applyFill="1" applyAlignment="1">
      <alignment horizontal="center" vertical="center"/>
      <protection/>
    </xf>
    <xf numFmtId="0" fontId="7" fillId="33" borderId="0" xfId="56" applyFont="1" applyFill="1" applyAlignment="1">
      <alignment vertical="center"/>
      <protection/>
    </xf>
    <xf numFmtId="0" fontId="7" fillId="33" borderId="10" xfId="56" applyFont="1" applyFill="1" applyBorder="1" applyAlignment="1">
      <alignment horizontal="center" vertical="top" wrapText="1"/>
      <protection/>
    </xf>
    <xf numFmtId="0" fontId="7" fillId="33" borderId="11" xfId="59" applyFont="1" applyFill="1" applyBorder="1" applyAlignment="1">
      <alignment horizontal="center" vertical="top" wrapText="1"/>
      <protection/>
    </xf>
    <xf numFmtId="0" fontId="13" fillId="33" borderId="10" xfId="59" applyFont="1" applyFill="1" applyBorder="1" applyAlignment="1">
      <alignment vertical="top" wrapText="1"/>
      <protection/>
    </xf>
    <xf numFmtId="0" fontId="7" fillId="33" borderId="11" xfId="56" applyFont="1" applyFill="1" applyBorder="1" applyAlignment="1">
      <alignment horizontal="center" vertical="top" wrapText="1"/>
      <protection/>
    </xf>
    <xf numFmtId="0" fontId="7" fillId="33" borderId="12" xfId="56" applyFont="1" applyFill="1" applyBorder="1" applyAlignment="1">
      <alignment horizontal="center" vertical="top" wrapText="1"/>
      <protection/>
    </xf>
    <xf numFmtId="0" fontId="7" fillId="33" borderId="13" xfId="56" applyFont="1" applyFill="1" applyBorder="1" applyAlignment="1">
      <alignment horizontal="center" vertical="top" wrapText="1"/>
      <protection/>
    </xf>
    <xf numFmtId="0" fontId="7" fillId="33" borderId="14" xfId="59" applyFont="1" applyFill="1" applyBorder="1" applyAlignment="1">
      <alignment horizontal="left" vertical="top"/>
      <protection/>
    </xf>
    <xf numFmtId="0" fontId="4" fillId="33" borderId="0" xfId="56" applyFont="1" applyFill="1" applyAlignment="1">
      <alignment vertical="top"/>
      <protection/>
    </xf>
    <xf numFmtId="0" fontId="7" fillId="33" borderId="15" xfId="59" applyFont="1" applyFill="1" applyBorder="1" applyAlignment="1">
      <alignment horizontal="left" vertical="top"/>
      <protection/>
    </xf>
    <xf numFmtId="0" fontId="7" fillId="33" borderId="16" xfId="59" applyFont="1" applyFill="1" applyBorder="1" applyAlignment="1">
      <alignment horizontal="left" vertical="top"/>
      <protection/>
    </xf>
    <xf numFmtId="0" fontId="15" fillId="33" borderId="11" xfId="56" applyFont="1" applyFill="1" applyBorder="1" applyAlignment="1">
      <alignment vertical="top"/>
      <protection/>
    </xf>
    <xf numFmtId="0" fontId="15" fillId="33" borderId="10" xfId="59" applyFont="1" applyFill="1" applyBorder="1" applyAlignment="1">
      <alignment vertical="top"/>
      <protection/>
    </xf>
    <xf numFmtId="0" fontId="4" fillId="33" borderId="10" xfId="56" applyFont="1" applyFill="1" applyBorder="1" applyAlignment="1">
      <alignment vertical="top"/>
      <protection/>
    </xf>
    <xf numFmtId="0" fontId="12" fillId="33" borderId="10" xfId="59" applyFont="1" applyFill="1" applyBorder="1" applyAlignment="1" applyProtection="1">
      <alignment vertical="center" wrapText="1"/>
      <protection locked="0"/>
    </xf>
    <xf numFmtId="0" fontId="12" fillId="33" borderId="10" xfId="67" applyNumberFormat="1" applyFont="1" applyFill="1" applyBorder="1" applyAlignment="1" applyProtection="1">
      <alignment vertical="center" wrapText="1"/>
      <protection locked="0"/>
    </xf>
    <xf numFmtId="0" fontId="16" fillId="33" borderId="10" xfId="59" applyFont="1" applyFill="1" applyBorder="1" applyAlignment="1">
      <alignment vertical="center" wrapText="1"/>
      <protection/>
    </xf>
    <xf numFmtId="2" fontId="14" fillId="33" borderId="0" xfId="59" applyNumberFormat="1" applyFont="1" applyFill="1" applyAlignment="1">
      <alignment horizontal="right" vertical="top"/>
      <protection/>
    </xf>
    <xf numFmtId="0" fontId="4" fillId="33" borderId="17" xfId="59" applyFont="1" applyFill="1" applyBorder="1" applyAlignment="1">
      <alignment vertical="top" wrapText="1"/>
      <protection/>
    </xf>
    <xf numFmtId="0" fontId="7" fillId="33" borderId="18" xfId="59" applyFont="1" applyFill="1" applyBorder="1" applyAlignment="1">
      <alignment horizontal="left" vertical="top"/>
      <protection/>
    </xf>
    <xf numFmtId="0" fontId="38" fillId="33" borderId="0" xfId="56" applyFont="1" applyFill="1" applyAlignment="1">
      <alignment vertical="center"/>
      <protection/>
    </xf>
    <xf numFmtId="0" fontId="39" fillId="33" borderId="10" xfId="56" applyFont="1" applyFill="1" applyBorder="1" applyAlignment="1">
      <alignment horizontal="center" vertical="top" wrapText="1"/>
      <protection/>
    </xf>
    <xf numFmtId="0" fontId="39" fillId="33" borderId="12" xfId="56" applyFont="1" applyFill="1" applyBorder="1" applyAlignment="1">
      <alignment horizontal="center" vertical="top" wrapText="1"/>
      <protection/>
    </xf>
    <xf numFmtId="0" fontId="40" fillId="0" borderId="0" xfId="56" applyFont="1">
      <alignment/>
      <protection/>
    </xf>
    <xf numFmtId="0" fontId="41" fillId="33" borderId="0" xfId="59" applyFont="1" applyFill="1" applyAlignment="1">
      <alignment horizontal="center" vertical="center"/>
      <protection/>
    </xf>
    <xf numFmtId="0" fontId="42" fillId="34" borderId="19" xfId="59" applyFont="1" applyFill="1" applyBorder="1" applyAlignment="1" applyProtection="1">
      <alignment vertical="center" wrapText="1"/>
      <protection locked="0"/>
    </xf>
    <xf numFmtId="10" fontId="42" fillId="34" borderId="19" xfId="67" applyNumberFormat="1" applyFont="1" applyFill="1" applyBorder="1" applyAlignment="1" applyProtection="1">
      <alignment horizontal="center" vertical="center"/>
      <protection locked="0"/>
    </xf>
    <xf numFmtId="0" fontId="4" fillId="0" borderId="0" xfId="56" applyFont="1" applyAlignment="1">
      <alignment vertical="top" wrapText="1"/>
      <protection/>
    </xf>
    <xf numFmtId="2" fontId="7" fillId="34" borderId="12" xfId="56" applyNumberFormat="1" applyFont="1" applyFill="1" applyBorder="1" applyAlignment="1" applyProtection="1">
      <alignment horizontal="right" vertical="center"/>
      <protection locked="0"/>
    </xf>
    <xf numFmtId="2" fontId="7" fillId="33" borderId="12" xfId="56" applyNumberFormat="1" applyFont="1" applyFill="1" applyBorder="1" applyAlignment="1" applyProtection="1">
      <alignment horizontal="right" vertical="center"/>
      <protection locked="0"/>
    </xf>
    <xf numFmtId="2" fontId="7" fillId="33" borderId="12" xfId="56" applyNumberFormat="1" applyFont="1" applyFill="1" applyBorder="1" applyAlignment="1" applyProtection="1">
      <alignment horizontal="right" vertical="center" wrapText="1"/>
      <protection locked="0"/>
    </xf>
    <xf numFmtId="2" fontId="7" fillId="33" borderId="12" xfId="59" applyNumberFormat="1" applyFont="1" applyFill="1" applyBorder="1" applyAlignment="1">
      <alignment horizontal="right" vertical="center"/>
      <protection/>
    </xf>
    <xf numFmtId="2" fontId="7" fillId="33" borderId="20" xfId="58" applyNumberFormat="1" applyFont="1" applyFill="1" applyBorder="1" applyAlignment="1">
      <alignment horizontal="right" vertical="center"/>
      <protection/>
    </xf>
    <xf numFmtId="0" fontId="4" fillId="33" borderId="12" xfId="59" applyFont="1" applyFill="1" applyBorder="1" applyAlignment="1">
      <alignment horizontal="justify" vertical="center" wrapText="1"/>
      <protection/>
    </xf>
    <xf numFmtId="0" fontId="7" fillId="33" borderId="17" xfId="56" applyFont="1" applyFill="1" applyBorder="1" applyAlignment="1">
      <alignment vertical="center"/>
      <protection/>
    </xf>
    <xf numFmtId="0" fontId="7" fillId="33" borderId="21" xfId="59" applyFont="1" applyFill="1" applyBorder="1" applyAlignment="1">
      <alignment horizontal="left" vertical="center"/>
      <protection/>
    </xf>
    <xf numFmtId="0" fontId="4" fillId="33" borderId="22" xfId="59" applyFont="1" applyFill="1" applyBorder="1" applyAlignment="1">
      <alignment vertical="center"/>
      <protection/>
    </xf>
    <xf numFmtId="0" fontId="4" fillId="33" borderId="0" xfId="59" applyFont="1" applyFill="1" applyAlignment="1">
      <alignment vertical="center"/>
      <protection/>
    </xf>
    <xf numFmtId="0" fontId="4" fillId="33" borderId="23" xfId="59" applyFont="1" applyFill="1" applyBorder="1" applyAlignment="1">
      <alignment vertical="center"/>
      <protection/>
    </xf>
    <xf numFmtId="0" fontId="43" fillId="33" borderId="17" xfId="59" applyFont="1" applyFill="1" applyBorder="1" applyAlignment="1">
      <alignment vertical="center"/>
      <protection/>
    </xf>
    <xf numFmtId="0" fontId="12" fillId="33" borderId="23" xfId="59" applyFont="1" applyFill="1" applyBorder="1" applyAlignment="1">
      <alignment vertical="center"/>
      <protection/>
    </xf>
    <xf numFmtId="2" fontId="12" fillId="33" borderId="17" xfId="59" applyNumberFormat="1" applyFont="1" applyFill="1" applyBorder="1" applyAlignment="1">
      <alignment vertical="center"/>
      <protection/>
    </xf>
    <xf numFmtId="0" fontId="41" fillId="0" borderId="0" xfId="59" applyFont="1" applyFill="1" applyAlignment="1">
      <alignment horizontal="center" vertical="center"/>
      <protection/>
    </xf>
    <xf numFmtId="0" fontId="62" fillId="0" borderId="17" xfId="0" applyFont="1" applyFill="1" applyBorder="1" applyAlignment="1">
      <alignment horizontal="left" vertical="top"/>
    </xf>
    <xf numFmtId="0" fontId="0" fillId="0" borderId="17" xfId="0" applyFill="1" applyBorder="1" applyAlignment="1">
      <alignment horizontal="justify" vertical="center" wrapText="1"/>
    </xf>
    <xf numFmtId="0" fontId="45" fillId="0" borderId="17" xfId="0" applyFont="1" applyFill="1" applyBorder="1" applyAlignment="1">
      <alignment horizontal="right" vertical="center"/>
    </xf>
    <xf numFmtId="0" fontId="0" fillId="0" borderId="17" xfId="0" applyFill="1" applyBorder="1" applyAlignment="1">
      <alignment horizontal="right" vertical="center"/>
    </xf>
    <xf numFmtId="0" fontId="0" fillId="0" borderId="17" xfId="0" applyFill="1" applyBorder="1" applyAlignment="1">
      <alignment horizontal="center" vertical="center" wrapText="1"/>
    </xf>
    <xf numFmtId="2" fontId="45" fillId="0" borderId="17" xfId="60" applyNumberFormat="1" applyFont="1" applyFill="1" applyBorder="1" applyAlignment="1">
      <alignment horizontal="center" vertical="center"/>
      <protection/>
    </xf>
    <xf numFmtId="2" fontId="7" fillId="0" borderId="24" xfId="56" applyNumberFormat="1" applyFont="1" applyFill="1" applyBorder="1" applyAlignment="1" applyProtection="1">
      <alignment horizontal="right" vertical="center"/>
      <protection locked="0"/>
    </xf>
    <xf numFmtId="2" fontId="7" fillId="0" borderId="12" xfId="56" applyNumberFormat="1" applyFont="1" applyFill="1" applyBorder="1" applyAlignment="1" applyProtection="1">
      <alignment horizontal="right" vertical="center"/>
      <protection locked="0"/>
    </xf>
    <xf numFmtId="2" fontId="4" fillId="0" borderId="12" xfId="59" applyNumberFormat="1" applyFont="1" applyFill="1" applyBorder="1" applyAlignment="1">
      <alignment horizontal="right" vertical="center"/>
      <protection/>
    </xf>
    <xf numFmtId="2" fontId="4" fillId="0" borderId="12" xfId="56" applyNumberFormat="1" applyFont="1" applyFill="1" applyBorder="1" applyAlignment="1">
      <alignment horizontal="right" vertical="center"/>
      <protection/>
    </xf>
    <xf numFmtId="2" fontId="45" fillId="0" borderId="17" xfId="0" applyNumberFormat="1" applyFont="1" applyFill="1" applyBorder="1" applyAlignment="1">
      <alignment vertical="center"/>
    </xf>
    <xf numFmtId="0" fontId="7" fillId="0" borderId="17" xfId="56" applyFont="1" applyFill="1" applyBorder="1" applyAlignment="1">
      <alignment vertical="center"/>
      <protection/>
    </xf>
    <xf numFmtId="0" fontId="45" fillId="0" borderId="0" xfId="0" applyFont="1" applyFill="1" applyAlignment="1">
      <alignment horizontal="right" vertical="center"/>
    </xf>
    <xf numFmtId="2" fontId="45" fillId="0" borderId="17" xfId="0" applyNumberFormat="1" applyFont="1" applyFill="1" applyBorder="1" applyAlignment="1">
      <alignment horizontal="center" vertical="center"/>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21" fillId="0" borderId="19" xfId="59" applyFont="1" applyFill="1" applyBorder="1" applyAlignment="1" applyProtection="1">
      <alignment vertical="center" wrapText="1"/>
      <protection locked="0"/>
    </xf>
    <xf numFmtId="2" fontId="20" fillId="0" borderId="14" xfId="59" applyNumberFormat="1" applyFont="1" applyFill="1" applyBorder="1" applyAlignment="1">
      <alignment vertical="top"/>
      <protection/>
    </xf>
    <xf numFmtId="1" fontId="12" fillId="0" borderId="17" xfId="59" applyNumberFormat="1" applyFont="1" applyFill="1" applyBorder="1" applyAlignment="1">
      <alignment vertical="center"/>
      <protection/>
    </xf>
    <xf numFmtId="0" fontId="7" fillId="0" borderId="17" xfId="56" applyFont="1" applyFill="1" applyBorder="1" applyAlignment="1">
      <alignment horizontal="center" vertical="center"/>
      <protection/>
    </xf>
    <xf numFmtId="0" fontId="7" fillId="33" borderId="17" xfId="56" applyFont="1" applyFill="1" applyBorder="1" applyAlignment="1">
      <alignment horizontal="center" vertical="center"/>
      <protection/>
    </xf>
    <xf numFmtId="0" fontId="14" fillId="33" borderId="18" xfId="59" applyFont="1" applyFill="1" applyBorder="1" applyAlignment="1">
      <alignment horizontal="center" vertical="top" wrapText="1"/>
      <protection/>
    </xf>
    <xf numFmtId="0" fontId="14" fillId="33" borderId="14" xfId="59" applyFont="1" applyFill="1" applyBorder="1" applyAlignment="1">
      <alignment horizontal="center" vertical="top" wrapText="1"/>
      <protection/>
    </xf>
    <xf numFmtId="0" fontId="7" fillId="35" borderId="18" xfId="59" applyFont="1" applyFill="1" applyBorder="1" applyAlignment="1" applyProtection="1">
      <alignment horizontal="left" vertical="top"/>
      <protection locked="0"/>
    </xf>
    <xf numFmtId="0" fontId="7" fillId="36" borderId="18" xfId="59" applyFont="1" applyFill="1" applyBorder="1" applyAlignment="1" applyProtection="1">
      <alignment horizontal="left" vertical="top"/>
      <protection locked="0"/>
    </xf>
    <xf numFmtId="0" fontId="11" fillId="0" borderId="18" xfId="56" applyFont="1" applyFill="1" applyBorder="1" applyAlignment="1">
      <alignment horizontal="center" vertical="center" wrapText="1"/>
      <protection/>
    </xf>
    <xf numFmtId="0" fontId="11" fillId="33" borderId="18" xfId="56" applyFont="1" applyFill="1" applyBorder="1" applyAlignment="1">
      <alignment horizontal="center" vertical="center" wrapText="1"/>
      <protection/>
    </xf>
    <xf numFmtId="0" fontId="3" fillId="33" borderId="0" xfId="56" applyFont="1" applyFill="1" applyAlignment="1">
      <alignment horizontal="right" vertical="top"/>
      <protection/>
    </xf>
    <xf numFmtId="0" fontId="8" fillId="0" borderId="17" xfId="56" applyFont="1" applyFill="1" applyBorder="1" applyAlignment="1">
      <alignment horizontal="left" vertical="center" wrapText="1"/>
      <protection/>
    </xf>
    <xf numFmtId="0" fontId="8" fillId="33" borderId="17" xfId="56" applyFont="1" applyFill="1" applyBorder="1" applyAlignment="1">
      <alignment horizontal="left" vertical="center" wrapText="1"/>
      <protection/>
    </xf>
    <xf numFmtId="0" fontId="10" fillId="0" borderId="23" xfId="56" applyFont="1" applyFill="1" applyBorder="1" applyAlignment="1" applyProtection="1">
      <alignment horizontal="center" wrapText="1"/>
      <protection locked="0"/>
    </xf>
    <xf numFmtId="0" fontId="10" fillId="33" borderId="23" xfId="56" applyFont="1" applyFill="1" applyBorder="1" applyAlignment="1" applyProtection="1">
      <alignment horizontal="center" wrapText="1"/>
      <protection locked="0"/>
    </xf>
    <xf numFmtId="0" fontId="19"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5"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2552700</xdr:colOff>
      <xdr:row>0</xdr:row>
      <xdr:rowOff>285750</xdr:rowOff>
    </xdr:to>
    <xdr:grpSp>
      <xdr:nvGrpSpPr>
        <xdr:cNvPr id="1" name="Group 1"/>
        <xdr:cNvGrpSpPr>
          <a:grpSpLocks/>
        </xdr:cNvGrpSpPr>
      </xdr:nvGrpSpPr>
      <xdr:grpSpPr>
        <a:xfrm>
          <a:off x="66675" y="76200"/>
          <a:ext cx="3076575"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5"/>
  <sheetViews>
    <sheetView showGridLines="0" view="pageBreakPreview" zoomScale="85" zoomScaleNormal="85" zoomScaleSheetLayoutView="85" zoomScalePageLayoutView="0" workbookViewId="0" topLeftCell="A59">
      <selection activeCell="BA69" sqref="BA69"/>
    </sheetView>
  </sheetViews>
  <sheetFormatPr defaultColWidth="9.140625" defaultRowHeight="15"/>
  <cols>
    <col min="1" max="1" width="8.8515625" style="1" customWidth="1"/>
    <col min="2" max="2" width="44.421875" style="1" customWidth="1"/>
    <col min="3" max="3" width="10.140625" style="1" hidden="1" customWidth="1"/>
    <col min="4" max="4" width="10.57421875" style="41" customWidth="1"/>
    <col min="5" max="5" width="9.28125" style="41" customWidth="1"/>
    <col min="6" max="6" width="11.421875" style="4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88" t="str">
        <f>B2&amp;" BoQ"</f>
        <v>Percentage BoQ</v>
      </c>
      <c r="B1" s="88"/>
      <c r="C1" s="88"/>
      <c r="D1" s="88"/>
      <c r="E1" s="88"/>
      <c r="F1" s="88"/>
      <c r="G1" s="88"/>
      <c r="H1" s="88"/>
      <c r="I1" s="88"/>
      <c r="J1" s="88"/>
      <c r="K1" s="88"/>
      <c r="L1" s="88"/>
      <c r="M1" s="14"/>
      <c r="N1" s="14"/>
      <c r="O1" s="15"/>
      <c r="P1" s="15"/>
      <c r="Q1" s="16"/>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IE1" s="5"/>
      <c r="IF1" s="5"/>
      <c r="IG1" s="5"/>
      <c r="IH1" s="5"/>
      <c r="II1" s="5"/>
    </row>
    <row r="2" spans="1:55" s="4" customFormat="1" ht="25.5" customHeight="1" hidden="1">
      <c r="A2" s="17" t="s">
        <v>0</v>
      </c>
      <c r="B2" s="17" t="s">
        <v>1</v>
      </c>
      <c r="C2" s="17" t="s">
        <v>2</v>
      </c>
      <c r="D2" s="60" t="s">
        <v>3</v>
      </c>
      <c r="E2" s="42" t="s">
        <v>4</v>
      </c>
      <c r="F2" s="38"/>
      <c r="G2" s="14"/>
      <c r="H2" s="14"/>
      <c r="I2" s="14"/>
      <c r="J2" s="18"/>
      <c r="K2" s="18"/>
      <c r="L2" s="18"/>
      <c r="M2" s="14"/>
      <c r="N2" s="14"/>
      <c r="O2" s="15"/>
      <c r="P2" s="15"/>
      <c r="Q2" s="16"/>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row>
    <row r="3" spans="1:243" s="4" customFormat="1" ht="30.75" customHeight="1" hidden="1">
      <c r="A3" s="14" t="s">
        <v>5</v>
      </c>
      <c r="B3" s="14"/>
      <c r="C3" s="14" t="s">
        <v>6</v>
      </c>
      <c r="D3" s="38"/>
      <c r="E3" s="38"/>
      <c r="F3" s="38"/>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IE3" s="5"/>
      <c r="IF3" s="5"/>
      <c r="IG3" s="5"/>
      <c r="IH3" s="5"/>
      <c r="II3" s="5"/>
    </row>
    <row r="4" spans="1:243" s="6" customFormat="1" ht="30.75" customHeight="1">
      <c r="A4" s="89" t="s">
        <v>103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7"/>
      <c r="IF4" s="7"/>
      <c r="IG4" s="7"/>
      <c r="IH4" s="7"/>
      <c r="II4" s="7"/>
    </row>
    <row r="5" spans="1:243" s="6" customFormat="1" ht="46.5" customHeight="1">
      <c r="A5" s="89" t="s">
        <v>102</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7"/>
      <c r="IF5" s="7"/>
      <c r="IG5" s="7"/>
      <c r="IH5" s="7"/>
      <c r="II5" s="7"/>
    </row>
    <row r="6" spans="1:243" s="6" customFormat="1" ht="30.75" customHeight="1">
      <c r="A6" s="89" t="s">
        <v>104</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7"/>
      <c r="IF6" s="7"/>
      <c r="IG6" s="7"/>
      <c r="IH6" s="7"/>
      <c r="II6" s="7"/>
    </row>
    <row r="7" spans="1:243" s="6" customFormat="1" ht="29.25" customHeight="1" hidden="1">
      <c r="A7" s="91" t="s">
        <v>7</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7"/>
      <c r="IF7" s="7"/>
      <c r="IG7" s="7"/>
      <c r="IH7" s="7"/>
      <c r="II7" s="7"/>
    </row>
    <row r="8" spans="1:243" s="8" customFormat="1" ht="72" customHeight="1">
      <c r="A8" s="75" t="s">
        <v>39</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9"/>
      <c r="IF8" s="9"/>
      <c r="IG8" s="9"/>
      <c r="IH8" s="9"/>
      <c r="II8" s="9"/>
    </row>
    <row r="9" spans="1:243" s="4" customFormat="1" ht="61.5" customHeight="1">
      <c r="A9" s="86" t="s">
        <v>43</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IE9" s="5"/>
      <c r="IF9" s="5"/>
      <c r="IG9" s="5"/>
      <c r="IH9" s="5"/>
      <c r="II9" s="5"/>
    </row>
    <row r="10" spans="1:243" s="10" customFormat="1" ht="18.75" customHeight="1">
      <c r="A10" s="76" t="s">
        <v>8</v>
      </c>
      <c r="B10" s="19" t="s">
        <v>9</v>
      </c>
      <c r="C10" s="19" t="s">
        <v>9</v>
      </c>
      <c r="D10" s="39" t="s">
        <v>52</v>
      </c>
      <c r="E10" s="39" t="s">
        <v>53</v>
      </c>
      <c r="F10" s="39" t="s">
        <v>10</v>
      </c>
      <c r="G10" s="19" t="s">
        <v>10</v>
      </c>
      <c r="H10" s="19" t="s">
        <v>11</v>
      </c>
      <c r="I10" s="19" t="s">
        <v>9</v>
      </c>
      <c r="J10" s="19" t="s">
        <v>8</v>
      </c>
      <c r="K10" s="19" t="s">
        <v>12</v>
      </c>
      <c r="L10" s="19" t="s">
        <v>9</v>
      </c>
      <c r="M10" s="19" t="s">
        <v>8</v>
      </c>
      <c r="N10" s="19" t="s">
        <v>10</v>
      </c>
      <c r="O10" s="19" t="s">
        <v>10</v>
      </c>
      <c r="P10" s="19" t="s">
        <v>10</v>
      </c>
      <c r="Q10" s="19" t="s">
        <v>10</v>
      </c>
      <c r="R10" s="19" t="s">
        <v>11</v>
      </c>
      <c r="S10" s="19" t="s">
        <v>11</v>
      </c>
      <c r="T10" s="19" t="s">
        <v>10</v>
      </c>
      <c r="U10" s="19" t="s">
        <v>10</v>
      </c>
      <c r="V10" s="19" t="s">
        <v>10</v>
      </c>
      <c r="W10" s="19" t="s">
        <v>10</v>
      </c>
      <c r="X10" s="19" t="s">
        <v>11</v>
      </c>
      <c r="Y10" s="19" t="s">
        <v>11</v>
      </c>
      <c r="Z10" s="19" t="s">
        <v>10</v>
      </c>
      <c r="AA10" s="19" t="s">
        <v>10</v>
      </c>
      <c r="AB10" s="19" t="s">
        <v>10</v>
      </c>
      <c r="AC10" s="19" t="s">
        <v>10</v>
      </c>
      <c r="AD10" s="19" t="s">
        <v>11</v>
      </c>
      <c r="AE10" s="19" t="s">
        <v>11</v>
      </c>
      <c r="AF10" s="19" t="s">
        <v>10</v>
      </c>
      <c r="AG10" s="19" t="s">
        <v>10</v>
      </c>
      <c r="AH10" s="19" t="s">
        <v>10</v>
      </c>
      <c r="AI10" s="19" t="s">
        <v>10</v>
      </c>
      <c r="AJ10" s="19" t="s">
        <v>11</v>
      </c>
      <c r="AK10" s="19" t="s">
        <v>11</v>
      </c>
      <c r="AL10" s="19" t="s">
        <v>10</v>
      </c>
      <c r="AM10" s="19" t="s">
        <v>10</v>
      </c>
      <c r="AN10" s="19" t="s">
        <v>10</v>
      </c>
      <c r="AO10" s="19" t="s">
        <v>10</v>
      </c>
      <c r="AP10" s="19" t="s">
        <v>11</v>
      </c>
      <c r="AQ10" s="19" t="s">
        <v>11</v>
      </c>
      <c r="AR10" s="19" t="s">
        <v>10</v>
      </c>
      <c r="AS10" s="19" t="s">
        <v>10</v>
      </c>
      <c r="AT10" s="19" t="s">
        <v>8</v>
      </c>
      <c r="AU10" s="19" t="s">
        <v>8</v>
      </c>
      <c r="AV10" s="19" t="s">
        <v>11</v>
      </c>
      <c r="AW10" s="19" t="s">
        <v>11</v>
      </c>
      <c r="AX10" s="19" t="s">
        <v>8</v>
      </c>
      <c r="AY10" s="19" t="s">
        <v>8</v>
      </c>
      <c r="AZ10" s="19" t="s">
        <v>13</v>
      </c>
      <c r="BA10" s="19" t="s">
        <v>51</v>
      </c>
      <c r="BB10" s="19" t="s">
        <v>8</v>
      </c>
      <c r="BC10" s="19" t="s">
        <v>9</v>
      </c>
      <c r="IE10" s="11"/>
      <c r="IF10" s="11"/>
      <c r="IG10" s="11"/>
      <c r="IH10" s="11"/>
      <c r="II10" s="11"/>
    </row>
    <row r="11" spans="1:243" s="10" customFormat="1" ht="57" customHeight="1">
      <c r="A11" s="76" t="s">
        <v>14</v>
      </c>
      <c r="B11" s="19" t="s">
        <v>15</v>
      </c>
      <c r="C11" s="19" t="s">
        <v>16</v>
      </c>
      <c r="D11" s="39" t="s">
        <v>17</v>
      </c>
      <c r="E11" s="39" t="s">
        <v>18</v>
      </c>
      <c r="F11" s="39" t="s">
        <v>54</v>
      </c>
      <c r="G11" s="19"/>
      <c r="H11" s="19"/>
      <c r="I11" s="19" t="s">
        <v>19</v>
      </c>
      <c r="J11" s="19" t="s">
        <v>20</v>
      </c>
      <c r="K11" s="19" t="s">
        <v>21</v>
      </c>
      <c r="L11" s="19" t="s">
        <v>22</v>
      </c>
      <c r="M11" s="20" t="s">
        <v>23</v>
      </c>
      <c r="N11" s="19" t="s">
        <v>24</v>
      </c>
      <c r="O11" s="19" t="s">
        <v>25</v>
      </c>
      <c r="P11" s="19" t="s">
        <v>26</v>
      </c>
      <c r="Q11" s="19" t="s">
        <v>27</v>
      </c>
      <c r="R11" s="19"/>
      <c r="S11" s="19"/>
      <c r="T11" s="19" t="s">
        <v>28</v>
      </c>
      <c r="U11" s="19" t="s">
        <v>29</v>
      </c>
      <c r="V11" s="19" t="s">
        <v>30</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40</v>
      </c>
      <c r="BB11" s="21" t="s">
        <v>31</v>
      </c>
      <c r="BC11" s="21" t="s">
        <v>32</v>
      </c>
      <c r="IE11" s="11"/>
      <c r="IF11" s="11"/>
      <c r="IG11" s="11"/>
      <c r="IH11" s="11"/>
      <c r="II11" s="11"/>
    </row>
    <row r="12" spans="1:243" s="10" customFormat="1" ht="15">
      <c r="A12" s="76">
        <v>1</v>
      </c>
      <c r="B12" s="19">
        <v>2</v>
      </c>
      <c r="C12" s="22">
        <v>3</v>
      </c>
      <c r="D12" s="40">
        <v>4</v>
      </c>
      <c r="E12" s="40">
        <v>5</v>
      </c>
      <c r="F12" s="40">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4">
        <v>54</v>
      </c>
      <c r="BC12" s="19">
        <v>8</v>
      </c>
      <c r="IE12" s="11"/>
      <c r="IF12" s="11"/>
      <c r="IG12" s="11"/>
      <c r="IH12" s="11"/>
      <c r="II12" s="11"/>
    </row>
    <row r="13" spans="1:243" s="12" customFormat="1" ht="24.75" customHeight="1">
      <c r="A13" s="61">
        <v>1</v>
      </c>
      <c r="B13" s="62" t="s">
        <v>55</v>
      </c>
      <c r="C13" s="63"/>
      <c r="D13" s="80"/>
      <c r="E13" s="80"/>
      <c r="F13" s="80"/>
      <c r="G13" s="80"/>
      <c r="H13" s="80"/>
      <c r="I13" s="80"/>
      <c r="J13" s="80"/>
      <c r="K13" s="80"/>
      <c r="L13" s="80"/>
      <c r="M13" s="80"/>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IA13" s="12">
        <v>1</v>
      </c>
      <c r="IB13" s="12" t="s">
        <v>55</v>
      </c>
      <c r="IE13" s="13"/>
      <c r="IF13" s="13"/>
      <c r="IG13" s="13"/>
      <c r="IH13" s="13"/>
      <c r="II13" s="13"/>
    </row>
    <row r="14" spans="1:243" s="12" customFormat="1" ht="30">
      <c r="A14" s="61">
        <v>1.01</v>
      </c>
      <c r="B14" s="62" t="s">
        <v>56</v>
      </c>
      <c r="C14" s="63">
        <v>1</v>
      </c>
      <c r="D14" s="80"/>
      <c r="E14" s="80"/>
      <c r="F14" s="80"/>
      <c r="G14" s="80"/>
      <c r="H14" s="80"/>
      <c r="I14" s="80"/>
      <c r="J14" s="80"/>
      <c r="K14" s="80"/>
      <c r="L14" s="80"/>
      <c r="M14" s="80"/>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IA14" s="12">
        <v>1.01</v>
      </c>
      <c r="IB14" s="12" t="s">
        <v>56</v>
      </c>
      <c r="IC14" s="12">
        <v>1</v>
      </c>
      <c r="IE14" s="13"/>
      <c r="IF14" s="13"/>
      <c r="IG14" s="13"/>
      <c r="IH14" s="13"/>
      <c r="II14" s="13"/>
    </row>
    <row r="15" spans="1:243" s="12" customFormat="1" ht="27.75" customHeight="1">
      <c r="A15" s="61">
        <v>1.02</v>
      </c>
      <c r="B15" s="62" t="s">
        <v>57</v>
      </c>
      <c r="C15" s="63">
        <v>2</v>
      </c>
      <c r="D15" s="64">
        <v>1</v>
      </c>
      <c r="E15" s="65" t="s">
        <v>49</v>
      </c>
      <c r="F15" s="66">
        <v>126.54</v>
      </c>
      <c r="G15" s="67"/>
      <c r="H15" s="68"/>
      <c r="I15" s="69" t="s">
        <v>33</v>
      </c>
      <c r="J15" s="70">
        <f>IF(I15="Less(-)",-1,1)</f>
        <v>1</v>
      </c>
      <c r="K15" s="68" t="s">
        <v>34</v>
      </c>
      <c r="L15" s="68" t="s">
        <v>4</v>
      </c>
      <c r="M15" s="46"/>
      <c r="N15" s="47"/>
      <c r="O15" s="47"/>
      <c r="P15" s="48"/>
      <c r="Q15" s="47"/>
      <c r="R15" s="47"/>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D15*F15</f>
        <v>126.54</v>
      </c>
      <c r="BB15" s="50">
        <f>BA15+SUM(N15:AZ15)</f>
        <v>126.54</v>
      </c>
      <c r="BC15" s="51" t="str">
        <f>SpellNumber(L15,BB15)</f>
        <v>INR  One Hundred &amp; Twenty Six  and Paise Fifty Four Only</v>
      </c>
      <c r="IA15" s="12">
        <v>1.02</v>
      </c>
      <c r="IB15" s="12" t="s">
        <v>57</v>
      </c>
      <c r="IC15" s="12">
        <v>2</v>
      </c>
      <c r="ID15" s="12">
        <v>1</v>
      </c>
      <c r="IE15" s="13" t="s">
        <v>49</v>
      </c>
      <c r="IF15" s="13"/>
      <c r="IG15" s="13"/>
      <c r="IH15" s="13"/>
      <c r="II15" s="13"/>
    </row>
    <row r="16" spans="1:243" s="12" customFormat="1" ht="28.5">
      <c r="A16" s="61">
        <v>1.03</v>
      </c>
      <c r="B16" s="62" t="s">
        <v>58</v>
      </c>
      <c r="C16" s="63">
        <v>3</v>
      </c>
      <c r="D16" s="64">
        <v>6</v>
      </c>
      <c r="E16" s="65" t="s">
        <v>49</v>
      </c>
      <c r="F16" s="66">
        <v>158.18</v>
      </c>
      <c r="G16" s="67"/>
      <c r="H16" s="68"/>
      <c r="I16" s="69" t="s">
        <v>33</v>
      </c>
      <c r="J16" s="70">
        <f>IF(I16="Less(-)",-1,1)</f>
        <v>1</v>
      </c>
      <c r="K16" s="68" t="s">
        <v>34</v>
      </c>
      <c r="L16" s="68" t="s">
        <v>4</v>
      </c>
      <c r="M16" s="46"/>
      <c r="N16" s="47"/>
      <c r="O16" s="47"/>
      <c r="P16" s="48"/>
      <c r="Q16" s="47"/>
      <c r="R16" s="47"/>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D16*F16</f>
        <v>949.08</v>
      </c>
      <c r="BB16" s="50">
        <f>BA16+SUM(N16:AZ16)</f>
        <v>949.08</v>
      </c>
      <c r="BC16" s="51" t="str">
        <f>SpellNumber(L16,BB16)</f>
        <v>INR  Nine Hundred &amp; Forty Nine  and Paise Eight Only</v>
      </c>
      <c r="IA16" s="12">
        <v>1.03</v>
      </c>
      <c r="IB16" s="12" t="s">
        <v>58</v>
      </c>
      <c r="IC16" s="12">
        <v>3</v>
      </c>
      <c r="ID16" s="12">
        <v>6</v>
      </c>
      <c r="IE16" s="13" t="s">
        <v>49</v>
      </c>
      <c r="IF16" s="13"/>
      <c r="IG16" s="13"/>
      <c r="IH16" s="13"/>
      <c r="II16" s="13"/>
    </row>
    <row r="17" spans="1:243" s="12" customFormat="1" ht="26.25" customHeight="1">
      <c r="A17" s="61">
        <v>1.04</v>
      </c>
      <c r="B17" s="62" t="s">
        <v>59</v>
      </c>
      <c r="C17" s="63">
        <v>4</v>
      </c>
      <c r="D17" s="80"/>
      <c r="E17" s="80"/>
      <c r="F17" s="80"/>
      <c r="G17" s="80"/>
      <c r="H17" s="80"/>
      <c r="I17" s="80"/>
      <c r="J17" s="80"/>
      <c r="K17" s="80"/>
      <c r="L17" s="80"/>
      <c r="M17" s="80"/>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A17" s="12">
        <v>1.04</v>
      </c>
      <c r="IB17" s="12" t="s">
        <v>59</v>
      </c>
      <c r="IC17" s="12">
        <v>4</v>
      </c>
      <c r="IE17" s="13"/>
      <c r="IF17" s="13"/>
      <c r="IG17" s="13"/>
      <c r="IH17" s="13"/>
      <c r="II17" s="13"/>
    </row>
    <row r="18" spans="1:243" s="12" customFormat="1" ht="107.25" customHeight="1">
      <c r="A18" s="61">
        <v>1.05</v>
      </c>
      <c r="B18" s="62" t="s">
        <v>60</v>
      </c>
      <c r="C18" s="63">
        <v>5</v>
      </c>
      <c r="D18" s="80"/>
      <c r="E18" s="80"/>
      <c r="F18" s="80"/>
      <c r="G18" s="80"/>
      <c r="H18" s="80"/>
      <c r="I18" s="80"/>
      <c r="J18" s="80"/>
      <c r="K18" s="80"/>
      <c r="L18" s="80"/>
      <c r="M18" s="80"/>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A18" s="12">
        <v>1.05</v>
      </c>
      <c r="IB18" s="12" t="s">
        <v>60</v>
      </c>
      <c r="IC18" s="12">
        <v>5</v>
      </c>
      <c r="IE18" s="13"/>
      <c r="IF18" s="13"/>
      <c r="IG18" s="13"/>
      <c r="IH18" s="13"/>
      <c r="II18" s="13"/>
    </row>
    <row r="19" spans="1:243" s="12" customFormat="1" ht="42.75">
      <c r="A19" s="61">
        <v>1.06</v>
      </c>
      <c r="B19" s="62" t="s">
        <v>61</v>
      </c>
      <c r="C19" s="63">
        <v>6</v>
      </c>
      <c r="D19" s="64">
        <v>20</v>
      </c>
      <c r="E19" s="65" t="s">
        <v>41</v>
      </c>
      <c r="F19" s="71">
        <v>93.82</v>
      </c>
      <c r="G19" s="67"/>
      <c r="H19" s="68"/>
      <c r="I19" s="69" t="s">
        <v>33</v>
      </c>
      <c r="J19" s="70">
        <f>IF(I19="Less(-)",-1,1)</f>
        <v>1</v>
      </c>
      <c r="K19" s="68" t="s">
        <v>34</v>
      </c>
      <c r="L19" s="68" t="s">
        <v>4</v>
      </c>
      <c r="M19" s="46"/>
      <c r="N19" s="47"/>
      <c r="O19" s="47"/>
      <c r="P19" s="48"/>
      <c r="Q19" s="47"/>
      <c r="R19" s="47"/>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D19*F19</f>
        <v>1876.4</v>
      </c>
      <c r="BB19" s="50">
        <f>BA19+SUM(N19:AZ19)</f>
        <v>1876.4</v>
      </c>
      <c r="BC19" s="51" t="str">
        <f>SpellNumber(L19,BB19)</f>
        <v>INR  One Thousand Eight Hundred &amp; Seventy Six  and Paise Forty Only</v>
      </c>
      <c r="IA19" s="12">
        <v>1.06</v>
      </c>
      <c r="IB19" s="12" t="s">
        <v>61</v>
      </c>
      <c r="IC19" s="12">
        <v>6</v>
      </c>
      <c r="ID19" s="12">
        <v>20</v>
      </c>
      <c r="IE19" s="13" t="s">
        <v>41</v>
      </c>
      <c r="IF19" s="13"/>
      <c r="IG19" s="13"/>
      <c r="IH19" s="13"/>
      <c r="II19" s="13"/>
    </row>
    <row r="20" spans="1:243" s="12" customFormat="1" ht="21.75" customHeight="1">
      <c r="A20" s="61">
        <v>1.07</v>
      </c>
      <c r="B20" s="62" t="s">
        <v>62</v>
      </c>
      <c r="C20" s="63">
        <v>7</v>
      </c>
      <c r="D20" s="80"/>
      <c r="E20" s="80"/>
      <c r="F20" s="80"/>
      <c r="G20" s="80"/>
      <c r="H20" s="80"/>
      <c r="I20" s="80"/>
      <c r="J20" s="80"/>
      <c r="K20" s="80"/>
      <c r="L20" s="80"/>
      <c r="M20" s="80"/>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IA20" s="12">
        <v>1.07</v>
      </c>
      <c r="IB20" s="12" t="s">
        <v>62</v>
      </c>
      <c r="IC20" s="12">
        <v>7</v>
      </c>
      <c r="IE20" s="13"/>
      <c r="IF20" s="13"/>
      <c r="IG20" s="13"/>
      <c r="IH20" s="13"/>
      <c r="II20" s="13"/>
    </row>
    <row r="21" spans="1:243" s="12" customFormat="1" ht="28.5">
      <c r="A21" s="61">
        <v>1.08</v>
      </c>
      <c r="B21" s="62" t="s">
        <v>63</v>
      </c>
      <c r="C21" s="63">
        <v>8</v>
      </c>
      <c r="D21" s="64">
        <v>1.4</v>
      </c>
      <c r="E21" s="65" t="s">
        <v>49</v>
      </c>
      <c r="F21" s="66">
        <v>251.51</v>
      </c>
      <c r="G21" s="67"/>
      <c r="H21" s="68"/>
      <c r="I21" s="69" t="s">
        <v>33</v>
      </c>
      <c r="J21" s="70">
        <f>IF(I21="Less(-)",-1,1)</f>
        <v>1</v>
      </c>
      <c r="K21" s="68" t="s">
        <v>34</v>
      </c>
      <c r="L21" s="68" t="s">
        <v>4</v>
      </c>
      <c r="M21" s="46"/>
      <c r="N21" s="47"/>
      <c r="O21" s="47"/>
      <c r="P21" s="48"/>
      <c r="Q21" s="47"/>
      <c r="R21" s="47"/>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D21*F21</f>
        <v>352.11</v>
      </c>
      <c r="BB21" s="50">
        <f>BA21+SUM(N21:AZ21)</f>
        <v>352.11</v>
      </c>
      <c r="BC21" s="51" t="str">
        <f>SpellNumber(L21,BB21)</f>
        <v>INR  Three Hundred &amp; Fifty Two  and Paise Eleven Only</v>
      </c>
      <c r="IA21" s="12">
        <v>1.08</v>
      </c>
      <c r="IB21" s="12" t="s">
        <v>63</v>
      </c>
      <c r="IC21" s="12">
        <v>8</v>
      </c>
      <c r="ID21" s="12">
        <v>1.4</v>
      </c>
      <c r="IE21" s="13" t="s">
        <v>49</v>
      </c>
      <c r="IF21" s="13"/>
      <c r="IG21" s="13"/>
      <c r="IH21" s="13"/>
      <c r="II21" s="13"/>
    </row>
    <row r="22" spans="1:243" s="12" customFormat="1" ht="69.75" customHeight="1">
      <c r="A22" s="61">
        <v>1.09</v>
      </c>
      <c r="B22" s="62" t="s">
        <v>64</v>
      </c>
      <c r="C22" s="63">
        <v>9</v>
      </c>
      <c r="D22" s="80"/>
      <c r="E22" s="80"/>
      <c r="F22" s="80"/>
      <c r="G22" s="80"/>
      <c r="H22" s="80"/>
      <c r="I22" s="80"/>
      <c r="J22" s="80"/>
      <c r="K22" s="80"/>
      <c r="L22" s="80"/>
      <c r="M22" s="80"/>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IA22" s="12">
        <v>1.09</v>
      </c>
      <c r="IB22" s="12" t="s">
        <v>64</v>
      </c>
      <c r="IC22" s="12">
        <v>9</v>
      </c>
      <c r="IE22" s="13"/>
      <c r="IF22" s="13"/>
      <c r="IG22" s="13"/>
      <c r="IH22" s="13"/>
      <c r="II22" s="13"/>
    </row>
    <row r="23" spans="1:243" s="12" customFormat="1" ht="29.25" customHeight="1">
      <c r="A23" s="61">
        <v>1.1</v>
      </c>
      <c r="B23" s="62" t="s">
        <v>61</v>
      </c>
      <c r="C23" s="63">
        <v>10</v>
      </c>
      <c r="D23" s="64">
        <v>50</v>
      </c>
      <c r="E23" s="65" t="s">
        <v>41</v>
      </c>
      <c r="F23" s="66">
        <v>24.7</v>
      </c>
      <c r="G23" s="67"/>
      <c r="H23" s="68"/>
      <c r="I23" s="69" t="s">
        <v>33</v>
      </c>
      <c r="J23" s="70">
        <f>IF(I23="Less(-)",-1,1)</f>
        <v>1</v>
      </c>
      <c r="K23" s="68" t="s">
        <v>34</v>
      </c>
      <c r="L23" s="68" t="s">
        <v>4</v>
      </c>
      <c r="M23" s="46"/>
      <c r="N23" s="47"/>
      <c r="O23" s="47"/>
      <c r="P23" s="48"/>
      <c r="Q23" s="47"/>
      <c r="R23" s="47"/>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9">
        <f>D23*F23</f>
        <v>1235</v>
      </c>
      <c r="BB23" s="50">
        <f>BA23+SUM(N23:AZ23)</f>
        <v>1235</v>
      </c>
      <c r="BC23" s="51" t="str">
        <f>SpellNumber(L23,BB23)</f>
        <v>INR  One Thousand Two Hundred &amp; Thirty Five  Only</v>
      </c>
      <c r="IA23" s="12">
        <v>1.1</v>
      </c>
      <c r="IB23" s="12" t="s">
        <v>61</v>
      </c>
      <c r="IC23" s="12">
        <v>10</v>
      </c>
      <c r="ID23" s="12">
        <v>50</v>
      </c>
      <c r="IE23" s="13" t="s">
        <v>41</v>
      </c>
      <c r="IF23" s="13"/>
      <c r="IG23" s="13"/>
      <c r="IH23" s="13"/>
      <c r="II23" s="13"/>
    </row>
    <row r="24" spans="1:243" s="12" customFormat="1" ht="27.75" customHeight="1">
      <c r="A24" s="61">
        <v>1.11</v>
      </c>
      <c r="B24" s="62" t="s">
        <v>65</v>
      </c>
      <c r="C24" s="63">
        <v>11</v>
      </c>
      <c r="D24" s="80"/>
      <c r="E24" s="80"/>
      <c r="F24" s="80"/>
      <c r="G24" s="80"/>
      <c r="H24" s="80"/>
      <c r="I24" s="80"/>
      <c r="J24" s="80"/>
      <c r="K24" s="80"/>
      <c r="L24" s="80"/>
      <c r="M24" s="80"/>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IA24" s="12">
        <v>1.11</v>
      </c>
      <c r="IB24" s="12" t="s">
        <v>65</v>
      </c>
      <c r="IC24" s="12">
        <v>11</v>
      </c>
      <c r="IE24" s="13"/>
      <c r="IF24" s="13"/>
      <c r="IG24" s="13"/>
      <c r="IH24" s="13"/>
      <c r="II24" s="13"/>
    </row>
    <row r="25" spans="1:243" s="12" customFormat="1" ht="82.5" customHeight="1">
      <c r="A25" s="61">
        <v>1.12</v>
      </c>
      <c r="B25" s="62" t="s">
        <v>66</v>
      </c>
      <c r="C25" s="63">
        <v>12</v>
      </c>
      <c r="D25" s="80"/>
      <c r="E25" s="80"/>
      <c r="F25" s="80"/>
      <c r="G25" s="80"/>
      <c r="H25" s="80"/>
      <c r="I25" s="80"/>
      <c r="J25" s="80"/>
      <c r="K25" s="80"/>
      <c r="L25" s="80"/>
      <c r="M25" s="80"/>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IA25" s="12">
        <v>1.12</v>
      </c>
      <c r="IB25" s="12" t="s">
        <v>66</v>
      </c>
      <c r="IC25" s="12">
        <v>12</v>
      </c>
      <c r="IE25" s="13"/>
      <c r="IF25" s="13"/>
      <c r="IG25" s="13"/>
      <c r="IH25" s="13"/>
      <c r="II25" s="13"/>
    </row>
    <row r="26" spans="1:243" s="12" customFormat="1" ht="67.5" customHeight="1">
      <c r="A26" s="61">
        <v>1.13</v>
      </c>
      <c r="B26" s="62" t="s">
        <v>67</v>
      </c>
      <c r="C26" s="63">
        <v>13</v>
      </c>
      <c r="D26" s="64">
        <v>3.5</v>
      </c>
      <c r="E26" s="65" t="s">
        <v>49</v>
      </c>
      <c r="F26" s="66">
        <v>6457.83</v>
      </c>
      <c r="G26" s="67"/>
      <c r="H26" s="68"/>
      <c r="I26" s="69" t="s">
        <v>33</v>
      </c>
      <c r="J26" s="70">
        <f>IF(I26="Less(-)",-1,1)</f>
        <v>1</v>
      </c>
      <c r="K26" s="68" t="s">
        <v>34</v>
      </c>
      <c r="L26" s="68" t="s">
        <v>4</v>
      </c>
      <c r="M26" s="46"/>
      <c r="N26" s="47"/>
      <c r="O26" s="47"/>
      <c r="P26" s="48"/>
      <c r="Q26" s="47"/>
      <c r="R26" s="47"/>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9">
        <f>D26*F26</f>
        <v>22602.41</v>
      </c>
      <c r="BB26" s="50">
        <f>BA26+SUM(N26:AZ26)</f>
        <v>22602.41</v>
      </c>
      <c r="BC26" s="51" t="str">
        <f>SpellNumber(L26,BB26)</f>
        <v>INR  Twenty Two Thousand Six Hundred &amp; Two  and Paise Forty One Only</v>
      </c>
      <c r="IA26" s="12">
        <v>1.13</v>
      </c>
      <c r="IB26" s="12" t="s">
        <v>67</v>
      </c>
      <c r="IC26" s="12">
        <v>13</v>
      </c>
      <c r="ID26" s="12">
        <v>3.5</v>
      </c>
      <c r="IE26" s="13" t="s">
        <v>49</v>
      </c>
      <c r="IF26" s="13"/>
      <c r="IG26" s="13"/>
      <c r="IH26" s="13"/>
      <c r="II26" s="13"/>
    </row>
    <row r="27" spans="1:243" s="12" customFormat="1" ht="31.5" customHeight="1">
      <c r="A27" s="61">
        <v>1.14</v>
      </c>
      <c r="B27" s="62" t="s">
        <v>68</v>
      </c>
      <c r="C27" s="63">
        <v>14</v>
      </c>
      <c r="D27" s="80"/>
      <c r="E27" s="80"/>
      <c r="F27" s="80"/>
      <c r="G27" s="80"/>
      <c r="H27" s="80"/>
      <c r="I27" s="80"/>
      <c r="J27" s="80"/>
      <c r="K27" s="80"/>
      <c r="L27" s="80"/>
      <c r="M27" s="80"/>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IA27" s="12">
        <v>1.14</v>
      </c>
      <c r="IB27" s="12" t="s">
        <v>68</v>
      </c>
      <c r="IC27" s="12">
        <v>14</v>
      </c>
      <c r="IE27" s="13"/>
      <c r="IF27" s="13"/>
      <c r="IG27" s="13"/>
      <c r="IH27" s="13"/>
      <c r="II27" s="13"/>
    </row>
    <row r="28" spans="1:243" s="12" customFormat="1" ht="38.25" customHeight="1">
      <c r="A28" s="61">
        <v>1.15</v>
      </c>
      <c r="B28" s="62" t="s">
        <v>69</v>
      </c>
      <c r="C28" s="63">
        <v>15</v>
      </c>
      <c r="D28" s="72"/>
      <c r="E28" s="72"/>
      <c r="F28" s="72"/>
      <c r="G28" s="72"/>
      <c r="H28" s="72"/>
      <c r="I28" s="72"/>
      <c r="J28" s="72"/>
      <c r="K28" s="72"/>
      <c r="L28" s="72"/>
      <c r="M28" s="7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IA28" s="12">
        <v>1.15</v>
      </c>
      <c r="IB28" s="12" t="s">
        <v>69</v>
      </c>
      <c r="IC28" s="12">
        <v>15</v>
      </c>
      <c r="IE28" s="13"/>
      <c r="IF28" s="13"/>
      <c r="IG28" s="13"/>
      <c r="IH28" s="13"/>
      <c r="II28" s="13"/>
    </row>
    <row r="29" spans="1:243" s="12" customFormat="1" ht="30">
      <c r="A29" s="61">
        <v>1.16</v>
      </c>
      <c r="B29" s="62" t="s">
        <v>70</v>
      </c>
      <c r="C29" s="63">
        <v>16</v>
      </c>
      <c r="D29" s="64">
        <v>3</v>
      </c>
      <c r="E29" s="65" t="s">
        <v>41</v>
      </c>
      <c r="F29" s="66">
        <v>270.01</v>
      </c>
      <c r="G29" s="67"/>
      <c r="H29" s="68"/>
      <c r="I29" s="69" t="s">
        <v>33</v>
      </c>
      <c r="J29" s="70">
        <f>IF(I29="Less(-)",-1,1)</f>
        <v>1</v>
      </c>
      <c r="K29" s="68" t="s">
        <v>34</v>
      </c>
      <c r="L29" s="68" t="s">
        <v>4</v>
      </c>
      <c r="M29" s="46"/>
      <c r="N29" s="47"/>
      <c r="O29" s="47"/>
      <c r="P29" s="48"/>
      <c r="Q29" s="47"/>
      <c r="R29" s="47"/>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9">
        <f>D29*F29</f>
        <v>810.03</v>
      </c>
      <c r="BB29" s="50">
        <f>BA29+SUM(N29:AZ29)</f>
        <v>810.03</v>
      </c>
      <c r="BC29" s="51" t="str">
        <f>SpellNumber(L29,BB29)</f>
        <v>INR  Eight Hundred &amp; Ten  and Paise Three Only</v>
      </c>
      <c r="IA29" s="12">
        <v>1.16</v>
      </c>
      <c r="IB29" s="12" t="s">
        <v>70</v>
      </c>
      <c r="IC29" s="12">
        <v>16</v>
      </c>
      <c r="ID29" s="12">
        <v>3</v>
      </c>
      <c r="IE29" s="13" t="s">
        <v>41</v>
      </c>
      <c r="IF29" s="13"/>
      <c r="IG29" s="13"/>
      <c r="IH29" s="13"/>
      <c r="II29" s="13"/>
    </row>
    <row r="30" spans="1:243" s="12" customFormat="1" ht="16.5" customHeight="1">
      <c r="A30" s="61">
        <v>1.17</v>
      </c>
      <c r="B30" s="62" t="s">
        <v>71</v>
      </c>
      <c r="C30" s="63">
        <v>17</v>
      </c>
      <c r="D30" s="80"/>
      <c r="E30" s="80"/>
      <c r="F30" s="80"/>
      <c r="G30" s="80"/>
      <c r="H30" s="80"/>
      <c r="I30" s="80"/>
      <c r="J30" s="80"/>
      <c r="K30" s="80"/>
      <c r="L30" s="80"/>
      <c r="M30" s="80"/>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IA30" s="12">
        <v>1.17</v>
      </c>
      <c r="IB30" s="12" t="s">
        <v>71</v>
      </c>
      <c r="IC30" s="12">
        <v>17</v>
      </c>
      <c r="IE30" s="13"/>
      <c r="IF30" s="13"/>
      <c r="IG30" s="13"/>
      <c r="IH30" s="13"/>
      <c r="II30" s="13"/>
    </row>
    <row r="31" spans="1:243" s="12" customFormat="1" ht="18" customHeight="1">
      <c r="A31" s="61">
        <v>1.18</v>
      </c>
      <c r="B31" s="62" t="s">
        <v>72</v>
      </c>
      <c r="C31" s="63">
        <v>18</v>
      </c>
      <c r="D31" s="64">
        <v>30</v>
      </c>
      <c r="E31" s="65" t="s">
        <v>99</v>
      </c>
      <c r="F31" s="66">
        <v>159.49</v>
      </c>
      <c r="G31" s="67"/>
      <c r="H31" s="68"/>
      <c r="I31" s="69" t="s">
        <v>33</v>
      </c>
      <c r="J31" s="70">
        <f>IF(I31="Less(-)",-1,1)</f>
        <v>1</v>
      </c>
      <c r="K31" s="68" t="s">
        <v>34</v>
      </c>
      <c r="L31" s="68" t="s">
        <v>4</v>
      </c>
      <c r="M31" s="46"/>
      <c r="N31" s="47"/>
      <c r="O31" s="47"/>
      <c r="P31" s="48"/>
      <c r="Q31" s="47"/>
      <c r="R31" s="47"/>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9">
        <f>D31*F31</f>
        <v>4784.7</v>
      </c>
      <c r="BB31" s="50">
        <f>BA31+SUM(N31:AZ31)</f>
        <v>4784.7</v>
      </c>
      <c r="BC31" s="51" t="str">
        <f>SpellNumber(L31,BB31)</f>
        <v>INR  Four Thousand Seven Hundred &amp; Eighty Four  and Paise Seventy Only</v>
      </c>
      <c r="IA31" s="12">
        <v>1.18</v>
      </c>
      <c r="IB31" s="12" t="s">
        <v>72</v>
      </c>
      <c r="IC31" s="12">
        <v>18</v>
      </c>
      <c r="ID31" s="12">
        <v>30</v>
      </c>
      <c r="IE31" s="13" t="s">
        <v>99</v>
      </c>
      <c r="IF31" s="13"/>
      <c r="IG31" s="13"/>
      <c r="IH31" s="13"/>
      <c r="II31" s="13"/>
    </row>
    <row r="32" spans="1:243" s="12" customFormat="1" ht="15.75">
      <c r="A32" s="61">
        <v>1.19</v>
      </c>
      <c r="B32" s="62" t="s">
        <v>73</v>
      </c>
      <c r="C32" s="73"/>
      <c r="D32" s="80"/>
      <c r="E32" s="80"/>
      <c r="F32" s="80"/>
      <c r="G32" s="80"/>
      <c r="H32" s="80"/>
      <c r="I32" s="80"/>
      <c r="J32" s="80"/>
      <c r="K32" s="80"/>
      <c r="L32" s="80"/>
      <c r="M32" s="80"/>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IA32" s="12">
        <v>1.19</v>
      </c>
      <c r="IB32" s="12" t="s">
        <v>73</v>
      </c>
      <c r="IE32" s="13"/>
      <c r="IF32" s="13"/>
      <c r="IG32" s="13"/>
      <c r="IH32" s="13"/>
      <c r="II32" s="13"/>
    </row>
    <row r="33" spans="1:243" s="12" customFormat="1" ht="45">
      <c r="A33" s="61">
        <v>1.2</v>
      </c>
      <c r="B33" s="62" t="s">
        <v>74</v>
      </c>
      <c r="C33" s="73"/>
      <c r="D33" s="80"/>
      <c r="E33" s="80"/>
      <c r="F33" s="80"/>
      <c r="G33" s="80"/>
      <c r="H33" s="80"/>
      <c r="I33" s="80"/>
      <c r="J33" s="80"/>
      <c r="K33" s="80"/>
      <c r="L33" s="80"/>
      <c r="M33" s="80"/>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IA33" s="12">
        <v>1.2</v>
      </c>
      <c r="IB33" s="12" t="s">
        <v>74</v>
      </c>
      <c r="IE33" s="13"/>
      <c r="IF33" s="13"/>
      <c r="IG33" s="13"/>
      <c r="IH33" s="13"/>
      <c r="II33" s="13"/>
    </row>
    <row r="34" spans="1:243" s="12" customFormat="1" ht="30">
      <c r="A34" s="61">
        <v>1.21</v>
      </c>
      <c r="B34" s="62" t="s">
        <v>75</v>
      </c>
      <c r="C34" s="73"/>
      <c r="D34" s="64">
        <v>1</v>
      </c>
      <c r="E34" s="65" t="s">
        <v>49</v>
      </c>
      <c r="F34" s="66">
        <v>5838</v>
      </c>
      <c r="G34" s="67"/>
      <c r="H34" s="68"/>
      <c r="I34" s="69" t="s">
        <v>33</v>
      </c>
      <c r="J34" s="70">
        <f>IF(I34="Less(-)",-1,1)</f>
        <v>1</v>
      </c>
      <c r="K34" s="68" t="s">
        <v>34</v>
      </c>
      <c r="L34" s="68" t="s">
        <v>4</v>
      </c>
      <c r="M34" s="46"/>
      <c r="N34" s="47"/>
      <c r="O34" s="47"/>
      <c r="P34" s="48"/>
      <c r="Q34" s="47"/>
      <c r="R34" s="47"/>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9">
        <f>D34*F34</f>
        <v>5838</v>
      </c>
      <c r="BB34" s="50">
        <f>BA34+SUM(N34:AZ34)</f>
        <v>5838</v>
      </c>
      <c r="BC34" s="51" t="str">
        <f>SpellNumber(L34,BB34)</f>
        <v>INR  Five Thousand Eight Hundred &amp; Thirty Eight  Only</v>
      </c>
      <c r="IA34" s="12">
        <v>1.21</v>
      </c>
      <c r="IB34" s="12" t="s">
        <v>75</v>
      </c>
      <c r="ID34" s="12">
        <v>1</v>
      </c>
      <c r="IE34" s="13" t="s">
        <v>49</v>
      </c>
      <c r="IF34" s="13"/>
      <c r="IG34" s="13"/>
      <c r="IH34" s="13"/>
      <c r="II34" s="13"/>
    </row>
    <row r="35" spans="1:243" s="12" customFormat="1" ht="15.75">
      <c r="A35" s="61">
        <v>1.22</v>
      </c>
      <c r="B35" s="62" t="s">
        <v>76</v>
      </c>
      <c r="C35" s="73"/>
      <c r="D35" s="80"/>
      <c r="E35" s="80"/>
      <c r="F35" s="80"/>
      <c r="G35" s="80"/>
      <c r="H35" s="80"/>
      <c r="I35" s="80"/>
      <c r="J35" s="80"/>
      <c r="K35" s="80"/>
      <c r="L35" s="80"/>
      <c r="M35" s="80"/>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IA35" s="12">
        <v>1.22</v>
      </c>
      <c r="IB35" s="12" t="s">
        <v>76</v>
      </c>
      <c r="IE35" s="13"/>
      <c r="IF35" s="13"/>
      <c r="IG35" s="13"/>
      <c r="IH35" s="13"/>
      <c r="II35" s="13"/>
    </row>
    <row r="36" spans="1:243" s="12" customFormat="1" ht="105">
      <c r="A36" s="61">
        <v>1.23</v>
      </c>
      <c r="B36" s="62" t="s">
        <v>77</v>
      </c>
      <c r="C36" s="73"/>
      <c r="D36" s="64">
        <v>35</v>
      </c>
      <c r="E36" s="65" t="s">
        <v>41</v>
      </c>
      <c r="F36" s="66">
        <v>1301.8</v>
      </c>
      <c r="G36" s="67"/>
      <c r="H36" s="68"/>
      <c r="I36" s="69" t="s">
        <v>33</v>
      </c>
      <c r="J36" s="70">
        <f>IF(I36="Less(-)",-1,1)</f>
        <v>1</v>
      </c>
      <c r="K36" s="68" t="s">
        <v>34</v>
      </c>
      <c r="L36" s="68" t="s">
        <v>4</v>
      </c>
      <c r="M36" s="46"/>
      <c r="N36" s="47"/>
      <c r="O36" s="47"/>
      <c r="P36" s="48"/>
      <c r="Q36" s="47"/>
      <c r="R36" s="47"/>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9">
        <f>D36*F36</f>
        <v>45563</v>
      </c>
      <c r="BB36" s="50">
        <f>BA36+SUM(N36:AZ36)</f>
        <v>45563</v>
      </c>
      <c r="BC36" s="51" t="str">
        <f>SpellNumber(L36,BB36)</f>
        <v>INR  Forty Five Thousand Five Hundred &amp; Sixty Three  Only</v>
      </c>
      <c r="IA36" s="12">
        <v>1.23</v>
      </c>
      <c r="IB36" s="12" t="s">
        <v>77</v>
      </c>
      <c r="ID36" s="12">
        <v>35</v>
      </c>
      <c r="IE36" s="13" t="s">
        <v>41</v>
      </c>
      <c r="IF36" s="13"/>
      <c r="IG36" s="13"/>
      <c r="IH36" s="13"/>
      <c r="II36" s="13"/>
    </row>
    <row r="37" spans="1:243" s="12" customFormat="1" ht="31.5" customHeight="1">
      <c r="A37" s="61">
        <v>1.24</v>
      </c>
      <c r="B37" s="62" t="s">
        <v>78</v>
      </c>
      <c r="C37" s="73"/>
      <c r="D37" s="80"/>
      <c r="E37" s="80"/>
      <c r="F37" s="80"/>
      <c r="G37" s="80"/>
      <c r="H37" s="80"/>
      <c r="I37" s="80"/>
      <c r="J37" s="80"/>
      <c r="K37" s="80"/>
      <c r="L37" s="80"/>
      <c r="M37" s="80"/>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IA37" s="12">
        <v>1.24</v>
      </c>
      <c r="IB37" s="12" t="s">
        <v>78</v>
      </c>
      <c r="IE37" s="13"/>
      <c r="IF37" s="13"/>
      <c r="IG37" s="13"/>
      <c r="IH37" s="13"/>
      <c r="II37" s="13"/>
    </row>
    <row r="38" spans="1:243" s="12" customFormat="1" ht="90">
      <c r="A38" s="61">
        <v>1.25</v>
      </c>
      <c r="B38" s="62" t="s">
        <v>79</v>
      </c>
      <c r="C38" s="73"/>
      <c r="D38" s="64">
        <v>795</v>
      </c>
      <c r="E38" s="65" t="s">
        <v>100</v>
      </c>
      <c r="F38" s="66">
        <v>68.57</v>
      </c>
      <c r="G38" s="67"/>
      <c r="H38" s="68"/>
      <c r="I38" s="69" t="s">
        <v>33</v>
      </c>
      <c r="J38" s="70">
        <f>IF(I38="Less(-)",-1,1)</f>
        <v>1</v>
      </c>
      <c r="K38" s="68" t="s">
        <v>34</v>
      </c>
      <c r="L38" s="68" t="s">
        <v>4</v>
      </c>
      <c r="M38" s="46"/>
      <c r="N38" s="47"/>
      <c r="O38" s="47"/>
      <c r="P38" s="48"/>
      <c r="Q38" s="47"/>
      <c r="R38" s="47"/>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9">
        <f>D38*F38</f>
        <v>54513.15</v>
      </c>
      <c r="BB38" s="50">
        <f>BA38+SUM(N38:AZ38)</f>
        <v>54513.15</v>
      </c>
      <c r="BC38" s="51" t="str">
        <f>SpellNumber(L38,BB38)</f>
        <v>INR  Fifty Four Thousand Five Hundred &amp; Thirteen  and Paise Fifteen Only</v>
      </c>
      <c r="IA38" s="12">
        <v>1.25</v>
      </c>
      <c r="IB38" s="12" t="s">
        <v>79</v>
      </c>
      <c r="ID38" s="12">
        <v>795</v>
      </c>
      <c r="IE38" s="13" t="s">
        <v>100</v>
      </c>
      <c r="IF38" s="13"/>
      <c r="IG38" s="13"/>
      <c r="IH38" s="13"/>
      <c r="II38" s="13"/>
    </row>
    <row r="39" spans="1:243" s="12" customFormat="1" ht="139.5" customHeight="1">
      <c r="A39" s="61">
        <v>1.26</v>
      </c>
      <c r="B39" s="62" t="s">
        <v>80</v>
      </c>
      <c r="C39" s="73"/>
      <c r="D39" s="80"/>
      <c r="E39" s="80"/>
      <c r="F39" s="80"/>
      <c r="G39" s="80"/>
      <c r="H39" s="80"/>
      <c r="I39" s="80"/>
      <c r="J39" s="80"/>
      <c r="K39" s="80"/>
      <c r="L39" s="80"/>
      <c r="M39" s="80"/>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IA39" s="12">
        <v>1.26</v>
      </c>
      <c r="IB39" s="12" t="s">
        <v>80</v>
      </c>
      <c r="IE39" s="13"/>
      <c r="IF39" s="13"/>
      <c r="IG39" s="13"/>
      <c r="IH39" s="13"/>
      <c r="II39" s="13"/>
    </row>
    <row r="40" spans="1:243" s="12" customFormat="1" ht="42.75">
      <c r="A40" s="61">
        <v>1.27</v>
      </c>
      <c r="B40" s="62" t="s">
        <v>81</v>
      </c>
      <c r="C40" s="73"/>
      <c r="D40" s="64">
        <v>28</v>
      </c>
      <c r="E40" s="65" t="s">
        <v>50</v>
      </c>
      <c r="F40" s="66">
        <v>102.85</v>
      </c>
      <c r="G40" s="67"/>
      <c r="H40" s="68"/>
      <c r="I40" s="69" t="s">
        <v>33</v>
      </c>
      <c r="J40" s="70">
        <f>IF(I40="Less(-)",-1,1)</f>
        <v>1</v>
      </c>
      <c r="K40" s="68" t="s">
        <v>34</v>
      </c>
      <c r="L40" s="68" t="s">
        <v>4</v>
      </c>
      <c r="M40" s="46"/>
      <c r="N40" s="47"/>
      <c r="O40" s="47"/>
      <c r="P40" s="48"/>
      <c r="Q40" s="47"/>
      <c r="R40" s="47"/>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9">
        <f>D40*F40</f>
        <v>2879.8</v>
      </c>
      <c r="BB40" s="50">
        <f>BA40+SUM(N40:AZ40)</f>
        <v>2879.8</v>
      </c>
      <c r="BC40" s="51" t="str">
        <f>SpellNumber(L40,BB40)</f>
        <v>INR  Two Thousand Eight Hundred &amp; Seventy Nine  and Paise Eighty Only</v>
      </c>
      <c r="IA40" s="12">
        <v>1.27</v>
      </c>
      <c r="IB40" s="12" t="s">
        <v>81</v>
      </c>
      <c r="ID40" s="12">
        <v>28</v>
      </c>
      <c r="IE40" s="13" t="s">
        <v>50</v>
      </c>
      <c r="IF40" s="13"/>
      <c r="IG40" s="13"/>
      <c r="IH40" s="13"/>
      <c r="II40" s="13"/>
    </row>
    <row r="41" spans="1:243" s="12" customFormat="1" ht="15.75">
      <c r="A41" s="61">
        <v>1.28</v>
      </c>
      <c r="B41" s="62" t="s">
        <v>82</v>
      </c>
      <c r="C41" s="73"/>
      <c r="D41" s="80"/>
      <c r="E41" s="80"/>
      <c r="F41" s="80"/>
      <c r="G41" s="80"/>
      <c r="H41" s="80"/>
      <c r="I41" s="80"/>
      <c r="J41" s="80"/>
      <c r="K41" s="80"/>
      <c r="L41" s="80"/>
      <c r="M41" s="80"/>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IA41" s="12">
        <v>1.28</v>
      </c>
      <c r="IB41" s="12" t="s">
        <v>82</v>
      </c>
      <c r="IE41" s="13"/>
      <c r="IF41" s="13"/>
      <c r="IG41" s="13"/>
      <c r="IH41" s="13"/>
      <c r="II41" s="13"/>
    </row>
    <row r="42" spans="1:243" s="12" customFormat="1" ht="225">
      <c r="A42" s="61">
        <v>1.29</v>
      </c>
      <c r="B42" s="62" t="s">
        <v>83</v>
      </c>
      <c r="C42" s="73"/>
      <c r="D42" s="64">
        <v>8</v>
      </c>
      <c r="E42" s="65" t="s">
        <v>41</v>
      </c>
      <c r="F42" s="66">
        <v>814.25</v>
      </c>
      <c r="G42" s="67"/>
      <c r="H42" s="68"/>
      <c r="I42" s="69" t="s">
        <v>33</v>
      </c>
      <c r="J42" s="70">
        <f>IF(I42="Less(-)",-1,1)</f>
        <v>1</v>
      </c>
      <c r="K42" s="68" t="s">
        <v>34</v>
      </c>
      <c r="L42" s="68" t="s">
        <v>4</v>
      </c>
      <c r="M42" s="46"/>
      <c r="N42" s="47"/>
      <c r="O42" s="47"/>
      <c r="P42" s="48"/>
      <c r="Q42" s="47"/>
      <c r="R42" s="47"/>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9">
        <f>D42*F42</f>
        <v>6514</v>
      </c>
      <c r="BB42" s="50">
        <f>BA42+SUM(N42:AZ42)</f>
        <v>6514</v>
      </c>
      <c r="BC42" s="51" t="str">
        <f>SpellNumber(L42,BB42)</f>
        <v>INR  Six Thousand Five Hundred &amp; Fourteen  Only</v>
      </c>
      <c r="IA42" s="12">
        <v>1.29</v>
      </c>
      <c r="IB42" s="12" t="s">
        <v>83</v>
      </c>
      <c r="ID42" s="12">
        <v>8</v>
      </c>
      <c r="IE42" s="13" t="s">
        <v>41</v>
      </c>
      <c r="IF42" s="13"/>
      <c r="IG42" s="13"/>
      <c r="IH42" s="13"/>
      <c r="II42" s="13"/>
    </row>
    <row r="43" spans="1:243" s="12" customFormat="1" ht="15.75">
      <c r="A43" s="61">
        <v>1.3</v>
      </c>
      <c r="B43" s="62" t="s">
        <v>84</v>
      </c>
      <c r="C43" s="73"/>
      <c r="D43" s="80"/>
      <c r="E43" s="80"/>
      <c r="F43" s="80"/>
      <c r="G43" s="80"/>
      <c r="H43" s="80"/>
      <c r="I43" s="80"/>
      <c r="J43" s="80"/>
      <c r="K43" s="80"/>
      <c r="L43" s="80"/>
      <c r="M43" s="80"/>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IA43" s="12">
        <v>1.3</v>
      </c>
      <c r="IB43" s="12" t="s">
        <v>84</v>
      </c>
      <c r="IE43" s="13"/>
      <c r="IF43" s="13"/>
      <c r="IG43" s="13"/>
      <c r="IH43" s="13"/>
      <c r="II43" s="13"/>
    </row>
    <row r="44" spans="1:243" s="12" customFormat="1" ht="90">
      <c r="A44" s="61">
        <v>1.31</v>
      </c>
      <c r="B44" s="62" t="s">
        <v>85</v>
      </c>
      <c r="C44" s="73"/>
      <c r="D44" s="80"/>
      <c r="E44" s="80"/>
      <c r="F44" s="80"/>
      <c r="G44" s="80"/>
      <c r="H44" s="80"/>
      <c r="I44" s="80"/>
      <c r="J44" s="80"/>
      <c r="K44" s="80"/>
      <c r="L44" s="80"/>
      <c r="M44" s="80"/>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IA44" s="12">
        <v>1.31</v>
      </c>
      <c r="IB44" s="12" t="s">
        <v>85</v>
      </c>
      <c r="IE44" s="13"/>
      <c r="IF44" s="13"/>
      <c r="IG44" s="13"/>
      <c r="IH44" s="13"/>
      <c r="II44" s="13"/>
    </row>
    <row r="45" spans="1:243" s="12" customFormat="1" ht="42.75">
      <c r="A45" s="61">
        <v>1.32</v>
      </c>
      <c r="B45" s="62" t="s">
        <v>86</v>
      </c>
      <c r="C45" s="73"/>
      <c r="D45" s="64">
        <v>7</v>
      </c>
      <c r="E45" s="65" t="s">
        <v>99</v>
      </c>
      <c r="F45" s="66">
        <v>228.2</v>
      </c>
      <c r="G45" s="67"/>
      <c r="H45" s="68"/>
      <c r="I45" s="69" t="s">
        <v>33</v>
      </c>
      <c r="J45" s="70">
        <f>IF(I45="Less(-)",-1,1)</f>
        <v>1</v>
      </c>
      <c r="K45" s="68" t="s">
        <v>34</v>
      </c>
      <c r="L45" s="68" t="s">
        <v>4</v>
      </c>
      <c r="M45" s="46"/>
      <c r="N45" s="47"/>
      <c r="O45" s="47"/>
      <c r="P45" s="48"/>
      <c r="Q45" s="47"/>
      <c r="R45" s="47"/>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9">
        <f>D45*F45</f>
        <v>1597.4</v>
      </c>
      <c r="BB45" s="50">
        <f>BA45+SUM(N45:AZ45)</f>
        <v>1597.4</v>
      </c>
      <c r="BC45" s="51" t="str">
        <f>SpellNumber(L45,BB45)</f>
        <v>INR  One Thousand Five Hundred &amp; Ninety Seven  and Paise Forty Only</v>
      </c>
      <c r="IA45" s="12">
        <v>1.32</v>
      </c>
      <c r="IB45" s="12" t="s">
        <v>86</v>
      </c>
      <c r="ID45" s="12">
        <v>7</v>
      </c>
      <c r="IE45" s="13" t="s">
        <v>99</v>
      </c>
      <c r="IF45" s="13"/>
      <c r="IG45" s="13"/>
      <c r="IH45" s="13"/>
      <c r="II45" s="13"/>
    </row>
    <row r="46" spans="1:243" s="12" customFormat="1" ht="105">
      <c r="A46" s="61">
        <v>1.33</v>
      </c>
      <c r="B46" s="62" t="s">
        <v>87</v>
      </c>
      <c r="C46" s="73"/>
      <c r="D46" s="80"/>
      <c r="E46" s="80"/>
      <c r="F46" s="80"/>
      <c r="G46" s="80"/>
      <c r="H46" s="80"/>
      <c r="I46" s="80"/>
      <c r="J46" s="80"/>
      <c r="K46" s="80"/>
      <c r="L46" s="80"/>
      <c r="M46" s="80"/>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IA46" s="12">
        <v>1.33</v>
      </c>
      <c r="IB46" s="12" t="s">
        <v>87</v>
      </c>
      <c r="IE46" s="13"/>
      <c r="IF46" s="13"/>
      <c r="IG46" s="13"/>
      <c r="IH46" s="13"/>
      <c r="II46" s="13"/>
    </row>
    <row r="47" spans="1:243" s="12" customFormat="1" ht="28.5">
      <c r="A47" s="61">
        <v>1.34</v>
      </c>
      <c r="B47" s="62" t="s">
        <v>88</v>
      </c>
      <c r="C47" s="73"/>
      <c r="D47" s="64">
        <v>3</v>
      </c>
      <c r="E47" s="65" t="s">
        <v>99</v>
      </c>
      <c r="F47" s="66">
        <v>280.36</v>
      </c>
      <c r="G47" s="67"/>
      <c r="H47" s="68"/>
      <c r="I47" s="69" t="s">
        <v>33</v>
      </c>
      <c r="J47" s="70">
        <f>IF(I47="Less(-)",-1,1)</f>
        <v>1</v>
      </c>
      <c r="K47" s="68" t="s">
        <v>34</v>
      </c>
      <c r="L47" s="68" t="s">
        <v>4</v>
      </c>
      <c r="M47" s="46"/>
      <c r="N47" s="47"/>
      <c r="O47" s="47"/>
      <c r="P47" s="48"/>
      <c r="Q47" s="47"/>
      <c r="R47" s="47"/>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9">
        <f>D47*F47</f>
        <v>841.08</v>
      </c>
      <c r="BB47" s="50">
        <f>BA47+SUM(N47:AZ47)</f>
        <v>841.08</v>
      </c>
      <c r="BC47" s="51" t="str">
        <f>SpellNumber(L47,BB47)</f>
        <v>INR  Eight Hundred &amp; Forty One  and Paise Eight Only</v>
      </c>
      <c r="IA47" s="12">
        <v>1.34</v>
      </c>
      <c r="IB47" s="12" t="s">
        <v>88</v>
      </c>
      <c r="ID47" s="12">
        <v>3</v>
      </c>
      <c r="IE47" s="13" t="s">
        <v>99</v>
      </c>
      <c r="IF47" s="13"/>
      <c r="IG47" s="13"/>
      <c r="IH47" s="13"/>
      <c r="II47" s="13"/>
    </row>
    <row r="48" spans="1:243" s="12" customFormat="1" ht="234" customHeight="1">
      <c r="A48" s="61">
        <v>1.35</v>
      </c>
      <c r="B48" s="62" t="s">
        <v>89</v>
      </c>
      <c r="C48" s="73"/>
      <c r="D48" s="80"/>
      <c r="E48" s="80"/>
      <c r="F48" s="80"/>
      <c r="G48" s="80"/>
      <c r="H48" s="80"/>
      <c r="I48" s="80"/>
      <c r="J48" s="80"/>
      <c r="K48" s="80"/>
      <c r="L48" s="80"/>
      <c r="M48" s="80"/>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IA48" s="12">
        <v>1.35</v>
      </c>
      <c r="IB48" s="12" t="s">
        <v>89</v>
      </c>
      <c r="IE48" s="13"/>
      <c r="IF48" s="13"/>
      <c r="IG48" s="13"/>
      <c r="IH48" s="13"/>
      <c r="II48" s="13"/>
    </row>
    <row r="49" spans="1:243" s="12" customFormat="1" ht="45">
      <c r="A49" s="61">
        <v>1.36</v>
      </c>
      <c r="B49" s="62" t="s">
        <v>90</v>
      </c>
      <c r="C49" s="73"/>
      <c r="D49" s="64">
        <v>20</v>
      </c>
      <c r="E49" s="65" t="s">
        <v>41</v>
      </c>
      <c r="F49" s="66">
        <v>1034</v>
      </c>
      <c r="G49" s="67"/>
      <c r="H49" s="68"/>
      <c r="I49" s="69" t="s">
        <v>33</v>
      </c>
      <c r="J49" s="70">
        <f>IF(I49="Less(-)",-1,1)</f>
        <v>1</v>
      </c>
      <c r="K49" s="68" t="s">
        <v>34</v>
      </c>
      <c r="L49" s="68" t="s">
        <v>4</v>
      </c>
      <c r="M49" s="46"/>
      <c r="N49" s="47"/>
      <c r="O49" s="47"/>
      <c r="P49" s="48"/>
      <c r="Q49" s="47"/>
      <c r="R49" s="47"/>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9">
        <f>D49*F49</f>
        <v>20680</v>
      </c>
      <c r="BB49" s="50">
        <f>BA49+SUM(N49:AZ49)</f>
        <v>20680</v>
      </c>
      <c r="BC49" s="51" t="str">
        <f>SpellNumber(L49,BB49)</f>
        <v>INR  Twenty Thousand Six Hundred &amp; Eighty  Only</v>
      </c>
      <c r="IA49" s="12">
        <v>1.36</v>
      </c>
      <c r="IB49" s="12" t="s">
        <v>90</v>
      </c>
      <c r="ID49" s="12">
        <v>20</v>
      </c>
      <c r="IE49" s="13" t="s">
        <v>41</v>
      </c>
      <c r="IF49" s="13"/>
      <c r="IG49" s="13"/>
      <c r="IH49" s="13"/>
      <c r="II49" s="13"/>
    </row>
    <row r="50" spans="1:243" s="12" customFormat="1" ht="15.75">
      <c r="A50" s="61">
        <v>1.37</v>
      </c>
      <c r="B50" s="62" t="s">
        <v>45</v>
      </c>
      <c r="C50" s="73"/>
      <c r="D50" s="80"/>
      <c r="E50" s="80"/>
      <c r="F50" s="80"/>
      <c r="G50" s="80"/>
      <c r="H50" s="80"/>
      <c r="I50" s="80"/>
      <c r="J50" s="80"/>
      <c r="K50" s="80"/>
      <c r="L50" s="80"/>
      <c r="M50" s="80"/>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IA50" s="12">
        <v>1.37</v>
      </c>
      <c r="IB50" s="12" t="s">
        <v>45</v>
      </c>
      <c r="IE50" s="13"/>
      <c r="IF50" s="13"/>
      <c r="IG50" s="13"/>
      <c r="IH50" s="13"/>
      <c r="II50" s="13"/>
    </row>
    <row r="51" spans="1:243" s="12" customFormat="1" ht="30">
      <c r="A51" s="61">
        <v>1.38</v>
      </c>
      <c r="B51" s="62" t="s">
        <v>91</v>
      </c>
      <c r="C51" s="73"/>
      <c r="D51" s="80"/>
      <c r="E51" s="80"/>
      <c r="F51" s="80"/>
      <c r="G51" s="80"/>
      <c r="H51" s="80"/>
      <c r="I51" s="80"/>
      <c r="J51" s="80"/>
      <c r="K51" s="80"/>
      <c r="L51" s="80"/>
      <c r="M51" s="80"/>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IA51" s="12">
        <v>1.38</v>
      </c>
      <c r="IB51" s="12" t="s">
        <v>91</v>
      </c>
      <c r="IE51" s="13"/>
      <c r="IF51" s="13"/>
      <c r="IG51" s="13"/>
      <c r="IH51" s="13"/>
      <c r="II51" s="13"/>
    </row>
    <row r="52" spans="1:243" s="12" customFormat="1" ht="42.75">
      <c r="A52" s="61">
        <v>1.39</v>
      </c>
      <c r="B52" s="62" t="s">
        <v>92</v>
      </c>
      <c r="C52" s="73"/>
      <c r="D52" s="64">
        <v>4</v>
      </c>
      <c r="E52" s="65" t="s">
        <v>41</v>
      </c>
      <c r="F52" s="66">
        <v>316.79</v>
      </c>
      <c r="G52" s="67"/>
      <c r="H52" s="68"/>
      <c r="I52" s="69" t="s">
        <v>33</v>
      </c>
      <c r="J52" s="70">
        <f>IF(I52="Less(-)",-1,1)</f>
        <v>1</v>
      </c>
      <c r="K52" s="68" t="s">
        <v>34</v>
      </c>
      <c r="L52" s="68" t="s">
        <v>4</v>
      </c>
      <c r="M52" s="46"/>
      <c r="N52" s="47"/>
      <c r="O52" s="47"/>
      <c r="P52" s="48"/>
      <c r="Q52" s="47"/>
      <c r="R52" s="47"/>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9">
        <f>D52*F52</f>
        <v>1267.16</v>
      </c>
      <c r="BB52" s="50">
        <f>BA52+SUM(N52:AZ52)</f>
        <v>1267.16</v>
      </c>
      <c r="BC52" s="51" t="str">
        <f>SpellNumber(L52,BB52)</f>
        <v>INR  One Thousand Two Hundred &amp; Sixty Seven  and Paise Sixteen Only</v>
      </c>
      <c r="IA52" s="12">
        <v>1.39</v>
      </c>
      <c r="IB52" s="12" t="s">
        <v>92</v>
      </c>
      <c r="ID52" s="12">
        <v>4</v>
      </c>
      <c r="IE52" s="13" t="s">
        <v>41</v>
      </c>
      <c r="IF52" s="13"/>
      <c r="IG52" s="13"/>
      <c r="IH52" s="13"/>
      <c r="II52" s="13"/>
    </row>
    <row r="53" spans="1:243" s="12" customFormat="1" ht="45">
      <c r="A53" s="61">
        <v>1.4</v>
      </c>
      <c r="B53" s="62" t="s">
        <v>93</v>
      </c>
      <c r="C53" s="73"/>
      <c r="D53" s="80"/>
      <c r="E53" s="80"/>
      <c r="F53" s="80"/>
      <c r="G53" s="80"/>
      <c r="H53" s="80"/>
      <c r="I53" s="80"/>
      <c r="J53" s="80"/>
      <c r="K53" s="80"/>
      <c r="L53" s="80"/>
      <c r="M53" s="80"/>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IA53" s="12">
        <v>1.4</v>
      </c>
      <c r="IB53" s="12" t="s">
        <v>93</v>
      </c>
      <c r="IE53" s="13"/>
      <c r="IF53" s="13"/>
      <c r="IG53" s="13"/>
      <c r="IH53" s="13"/>
      <c r="II53" s="13"/>
    </row>
    <row r="54" spans="1:243" s="12" customFormat="1" ht="42.75">
      <c r="A54" s="61">
        <v>1.41</v>
      </c>
      <c r="B54" s="62" t="s">
        <v>44</v>
      </c>
      <c r="C54" s="73"/>
      <c r="D54" s="64">
        <v>41</v>
      </c>
      <c r="E54" s="65" t="s">
        <v>41</v>
      </c>
      <c r="F54" s="74">
        <v>115.26</v>
      </c>
      <c r="G54" s="67"/>
      <c r="H54" s="68"/>
      <c r="I54" s="69" t="s">
        <v>33</v>
      </c>
      <c r="J54" s="70">
        <f>IF(I54="Less(-)",-1,1)</f>
        <v>1</v>
      </c>
      <c r="K54" s="68" t="s">
        <v>34</v>
      </c>
      <c r="L54" s="68" t="s">
        <v>4</v>
      </c>
      <c r="M54" s="46"/>
      <c r="N54" s="47"/>
      <c r="O54" s="47"/>
      <c r="P54" s="48"/>
      <c r="Q54" s="47"/>
      <c r="R54" s="47"/>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9">
        <f>D54*F54</f>
        <v>4725.66</v>
      </c>
      <c r="BB54" s="50">
        <f>BA54+SUM(N54:AZ54)</f>
        <v>4725.66</v>
      </c>
      <c r="BC54" s="51" t="str">
        <f>SpellNumber(L54,BB54)</f>
        <v>INR  Four Thousand Seven Hundred &amp; Twenty Five  and Paise Sixty Six Only</v>
      </c>
      <c r="IA54" s="12">
        <v>1.41</v>
      </c>
      <c r="IB54" s="12" t="s">
        <v>44</v>
      </c>
      <c r="ID54" s="12">
        <v>41</v>
      </c>
      <c r="IE54" s="13" t="s">
        <v>41</v>
      </c>
      <c r="IF54" s="13"/>
      <c r="IG54" s="13"/>
      <c r="IH54" s="13"/>
      <c r="II54" s="13"/>
    </row>
    <row r="55" spans="1:243" s="12" customFormat="1" ht="15.75">
      <c r="A55" s="61">
        <v>1.42</v>
      </c>
      <c r="B55" s="62" t="s">
        <v>47</v>
      </c>
      <c r="C55" s="73"/>
      <c r="D55" s="80"/>
      <c r="E55" s="80"/>
      <c r="F55" s="80"/>
      <c r="G55" s="80"/>
      <c r="H55" s="80"/>
      <c r="I55" s="80"/>
      <c r="J55" s="80"/>
      <c r="K55" s="80"/>
      <c r="L55" s="80"/>
      <c r="M55" s="80"/>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IA55" s="12">
        <v>1.42</v>
      </c>
      <c r="IB55" s="12" t="s">
        <v>47</v>
      </c>
      <c r="IE55" s="13"/>
      <c r="IF55" s="13"/>
      <c r="IG55" s="13"/>
      <c r="IH55" s="13"/>
      <c r="II55" s="13"/>
    </row>
    <row r="56" spans="1:243" s="12" customFormat="1" ht="60">
      <c r="A56" s="61">
        <v>1.43</v>
      </c>
      <c r="B56" s="62" t="s">
        <v>94</v>
      </c>
      <c r="C56" s="73"/>
      <c r="D56" s="80"/>
      <c r="E56" s="80"/>
      <c r="F56" s="80"/>
      <c r="G56" s="80"/>
      <c r="H56" s="80"/>
      <c r="I56" s="80"/>
      <c r="J56" s="80"/>
      <c r="K56" s="80"/>
      <c r="L56" s="80"/>
      <c r="M56" s="80"/>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IA56" s="12">
        <v>1.43</v>
      </c>
      <c r="IB56" s="12" t="s">
        <v>94</v>
      </c>
      <c r="IE56" s="13"/>
      <c r="IF56" s="13"/>
      <c r="IG56" s="13"/>
      <c r="IH56" s="13"/>
      <c r="II56" s="13"/>
    </row>
    <row r="57" spans="1:243" s="12" customFormat="1" ht="30">
      <c r="A57" s="61">
        <v>1.44</v>
      </c>
      <c r="B57" s="62" t="s">
        <v>95</v>
      </c>
      <c r="C57" s="73"/>
      <c r="D57" s="64">
        <v>0.25</v>
      </c>
      <c r="E57" s="65" t="s">
        <v>49</v>
      </c>
      <c r="F57" s="74">
        <v>1760</v>
      </c>
      <c r="G57" s="67"/>
      <c r="H57" s="68"/>
      <c r="I57" s="69" t="s">
        <v>33</v>
      </c>
      <c r="J57" s="70">
        <f>IF(I57="Less(-)",-1,1)</f>
        <v>1</v>
      </c>
      <c r="K57" s="68" t="s">
        <v>34</v>
      </c>
      <c r="L57" s="68" t="s">
        <v>4</v>
      </c>
      <c r="M57" s="46"/>
      <c r="N57" s="47"/>
      <c r="O57" s="47"/>
      <c r="P57" s="48"/>
      <c r="Q57" s="47"/>
      <c r="R57" s="47"/>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9">
        <f>D57*F57</f>
        <v>440</v>
      </c>
      <c r="BB57" s="50">
        <f>BA57+SUM(N57:AZ57)</f>
        <v>440</v>
      </c>
      <c r="BC57" s="51" t="str">
        <f>SpellNumber(L57,BB57)</f>
        <v>INR  Four Hundred &amp; Forty  Only</v>
      </c>
      <c r="IA57" s="12">
        <v>1.44</v>
      </c>
      <c r="IB57" s="12" t="s">
        <v>95</v>
      </c>
      <c r="ID57" s="12">
        <v>0.25</v>
      </c>
      <c r="IE57" s="13" t="s">
        <v>49</v>
      </c>
      <c r="IF57" s="13"/>
      <c r="IG57" s="13"/>
      <c r="IH57" s="13"/>
      <c r="II57" s="13"/>
    </row>
    <row r="58" spans="1:243" s="12" customFormat="1" ht="30">
      <c r="A58" s="61">
        <v>1.45</v>
      </c>
      <c r="B58" s="62" t="s">
        <v>96</v>
      </c>
      <c r="C58" s="73"/>
      <c r="D58" s="64">
        <v>0.25</v>
      </c>
      <c r="E58" s="65" t="s">
        <v>49</v>
      </c>
      <c r="F58" s="66">
        <v>1087</v>
      </c>
      <c r="G58" s="67"/>
      <c r="H58" s="68"/>
      <c r="I58" s="69" t="s">
        <v>33</v>
      </c>
      <c r="J58" s="70">
        <f>IF(I58="Less(-)",-1,1)</f>
        <v>1</v>
      </c>
      <c r="K58" s="68" t="s">
        <v>34</v>
      </c>
      <c r="L58" s="68" t="s">
        <v>4</v>
      </c>
      <c r="M58" s="46"/>
      <c r="N58" s="47"/>
      <c r="O58" s="47"/>
      <c r="P58" s="48"/>
      <c r="Q58" s="47"/>
      <c r="R58" s="47"/>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9">
        <f>D58*F58</f>
        <v>271.75</v>
      </c>
      <c r="BB58" s="50">
        <f>BA58+SUM(N58:AZ58)</f>
        <v>271.75</v>
      </c>
      <c r="BC58" s="51" t="str">
        <f>SpellNumber(L58,BB58)</f>
        <v>INR  Two Hundred &amp; Seventy One  and Paise Seventy Five Only</v>
      </c>
      <c r="IA58" s="12">
        <v>1.45</v>
      </c>
      <c r="IB58" s="12" t="s">
        <v>96</v>
      </c>
      <c r="ID58" s="12">
        <v>0.25</v>
      </c>
      <c r="IE58" s="13" t="s">
        <v>49</v>
      </c>
      <c r="IF58" s="13"/>
      <c r="IG58" s="13"/>
      <c r="IH58" s="13"/>
      <c r="II58" s="13"/>
    </row>
    <row r="59" spans="1:243" s="12" customFormat="1" ht="15.75">
      <c r="A59" s="61">
        <v>1.46</v>
      </c>
      <c r="B59" s="62" t="s">
        <v>46</v>
      </c>
      <c r="C59" s="73"/>
      <c r="D59" s="80"/>
      <c r="E59" s="80"/>
      <c r="F59" s="80"/>
      <c r="G59" s="80"/>
      <c r="H59" s="80"/>
      <c r="I59" s="80"/>
      <c r="J59" s="80"/>
      <c r="K59" s="80"/>
      <c r="L59" s="80"/>
      <c r="M59" s="80"/>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IA59" s="12">
        <v>1.46</v>
      </c>
      <c r="IB59" s="12" t="s">
        <v>46</v>
      </c>
      <c r="IE59" s="13"/>
      <c r="IF59" s="13"/>
      <c r="IG59" s="13"/>
      <c r="IH59" s="13"/>
      <c r="II59" s="13"/>
    </row>
    <row r="60" spans="1:243" s="12" customFormat="1" ht="65.25" customHeight="1">
      <c r="A60" s="61">
        <v>1.47</v>
      </c>
      <c r="B60" s="62" t="s">
        <v>97</v>
      </c>
      <c r="C60" s="73"/>
      <c r="D60" s="64">
        <v>7</v>
      </c>
      <c r="E60" s="65" t="s">
        <v>99</v>
      </c>
      <c r="F60" s="66">
        <v>150.64</v>
      </c>
      <c r="G60" s="67"/>
      <c r="H60" s="68"/>
      <c r="I60" s="69" t="s">
        <v>33</v>
      </c>
      <c r="J60" s="70">
        <f>IF(I60="Less(-)",-1,1)</f>
        <v>1</v>
      </c>
      <c r="K60" s="68" t="s">
        <v>34</v>
      </c>
      <c r="L60" s="68" t="s">
        <v>4</v>
      </c>
      <c r="M60" s="46"/>
      <c r="N60" s="47"/>
      <c r="O60" s="47"/>
      <c r="P60" s="48"/>
      <c r="Q60" s="47"/>
      <c r="R60" s="47"/>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9">
        <f>D60*F60</f>
        <v>1054.48</v>
      </c>
      <c r="BB60" s="50">
        <f>BA60+SUM(N60:AZ60)</f>
        <v>1054.48</v>
      </c>
      <c r="BC60" s="51" t="str">
        <f>SpellNumber(L60,BB60)</f>
        <v>INR  One Thousand  &amp;Fifty Four  and Paise Forty Eight Only</v>
      </c>
      <c r="IA60" s="12">
        <v>1.47</v>
      </c>
      <c r="IB60" s="12" t="s">
        <v>97</v>
      </c>
      <c r="ID60" s="12">
        <v>7</v>
      </c>
      <c r="IE60" s="13" t="s">
        <v>99</v>
      </c>
      <c r="IF60" s="13"/>
      <c r="IG60" s="13"/>
      <c r="IH60" s="13"/>
      <c r="II60" s="13"/>
    </row>
    <row r="61" spans="1:243" s="12" customFormat="1" ht="15.75">
      <c r="A61" s="61">
        <v>1.48</v>
      </c>
      <c r="B61" s="62" t="s">
        <v>48</v>
      </c>
      <c r="C61" s="73"/>
      <c r="D61" s="80"/>
      <c r="E61" s="80"/>
      <c r="F61" s="80"/>
      <c r="G61" s="80"/>
      <c r="H61" s="80"/>
      <c r="I61" s="80"/>
      <c r="J61" s="80"/>
      <c r="K61" s="80"/>
      <c r="L61" s="80"/>
      <c r="M61" s="80"/>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IA61" s="12">
        <v>1.48</v>
      </c>
      <c r="IB61" s="12" t="s">
        <v>48</v>
      </c>
      <c r="IE61" s="13"/>
      <c r="IF61" s="13"/>
      <c r="IG61" s="13"/>
      <c r="IH61" s="13"/>
      <c r="II61" s="13"/>
    </row>
    <row r="62" spans="1:243" s="12" customFormat="1" ht="177.75" customHeight="1">
      <c r="A62" s="61">
        <v>1.49</v>
      </c>
      <c r="B62" s="62" t="s">
        <v>98</v>
      </c>
      <c r="C62" s="73"/>
      <c r="D62" s="64">
        <v>3</v>
      </c>
      <c r="E62" s="65" t="s">
        <v>101</v>
      </c>
      <c r="F62" s="66">
        <v>4985.9</v>
      </c>
      <c r="G62" s="67"/>
      <c r="H62" s="68"/>
      <c r="I62" s="69" t="s">
        <v>33</v>
      </c>
      <c r="J62" s="70">
        <f>IF(I62="Less(-)",-1,1)</f>
        <v>1</v>
      </c>
      <c r="K62" s="68" t="s">
        <v>34</v>
      </c>
      <c r="L62" s="68" t="s">
        <v>4</v>
      </c>
      <c r="M62" s="46"/>
      <c r="N62" s="47"/>
      <c r="O62" s="47"/>
      <c r="P62" s="48"/>
      <c r="Q62" s="47"/>
      <c r="R62" s="47"/>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9">
        <f>D62*F62</f>
        <v>14957.7</v>
      </c>
      <c r="BB62" s="50">
        <f>BA62+SUM(N62:AZ62)</f>
        <v>14957.7</v>
      </c>
      <c r="BC62" s="51" t="str">
        <f>SpellNumber(L62,BB62)</f>
        <v>INR  Fourteen Thousand Nine Hundred &amp; Fifty Seven  and Paise Seventy Only</v>
      </c>
      <c r="IA62" s="12">
        <v>1.49</v>
      </c>
      <c r="IB62" s="45" t="s">
        <v>98</v>
      </c>
      <c r="ID62" s="12">
        <v>3</v>
      </c>
      <c r="IE62" s="13" t="s">
        <v>101</v>
      </c>
      <c r="IF62" s="13"/>
      <c r="IG62" s="13"/>
      <c r="IH62" s="13"/>
      <c r="II62" s="13"/>
    </row>
    <row r="63" spans="1:55" ht="42.75">
      <c r="A63" s="25" t="s">
        <v>35</v>
      </c>
      <c r="B63" s="53"/>
      <c r="C63" s="54"/>
      <c r="D63" s="57"/>
      <c r="E63" s="57"/>
      <c r="F63" s="57"/>
      <c r="G63" s="55"/>
      <c r="H63" s="58"/>
      <c r="I63" s="58"/>
      <c r="J63" s="58"/>
      <c r="K63" s="58"/>
      <c r="L63" s="56"/>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79">
        <f>SUM(BA13:BA62)</f>
        <v>193879</v>
      </c>
      <c r="BB63" s="59">
        <f>SUM(BB13:BB31)</f>
        <v>32736.27</v>
      </c>
      <c r="BC63" s="51" t="str">
        <f>SpellNumber($E$2,BB63)</f>
        <v>INR  Thirty Two Thousand Seven Hundred &amp; Thirty Six  and Paise Twenty Seven Only</v>
      </c>
    </row>
    <row r="64" spans="1:55" ht="46.5" customHeight="1">
      <c r="A64" s="27" t="s">
        <v>36</v>
      </c>
      <c r="B64" s="28"/>
      <c r="C64" s="29"/>
      <c r="D64" s="77"/>
      <c r="E64" s="43" t="s">
        <v>42</v>
      </c>
      <c r="F64" s="44"/>
      <c r="G64" s="30"/>
      <c r="H64" s="31"/>
      <c r="I64" s="31"/>
      <c r="J64" s="31"/>
      <c r="K64" s="32"/>
      <c r="L64" s="33"/>
      <c r="M64" s="34"/>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78">
        <f>IF(ISBLANK(F64),0,IF(E64="Excess (+)",ROUND(BA63+(BA63*F64),2),IF(E64="Less (-)",ROUND(BA63+(BA63*F64*(-1)),2),IF(E64="At Par",BA63,0))))</f>
        <v>0</v>
      </c>
      <c r="BB64" s="35">
        <f>ROUND(BA64,0)</f>
        <v>0</v>
      </c>
      <c r="BC64" s="36" t="str">
        <f>SpellNumber($E$2,BB64)</f>
        <v>INR Zero Only</v>
      </c>
    </row>
    <row r="65" spans="1:55" ht="45.75" customHeight="1">
      <c r="A65" s="37" t="s">
        <v>37</v>
      </c>
      <c r="B65" s="37"/>
      <c r="C65" s="82" t="str">
        <f>SpellNumber($E$2,BB64)</f>
        <v>INR Zero Only</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3"/>
    </row>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7" ht="15"/>
    <row r="2368" ht="15"/>
    <row r="2369" ht="15"/>
    <row r="2370" ht="15"/>
    <row r="2371" ht="15"/>
  </sheetData>
  <sheetProtection password="D850" sheet="1"/>
  <mergeCells count="35">
    <mergeCell ref="D41:BC41"/>
    <mergeCell ref="D50:BC50"/>
    <mergeCell ref="D48:BC48"/>
    <mergeCell ref="D27:BC27"/>
    <mergeCell ref="D18:BC18"/>
    <mergeCell ref="D20:BC20"/>
    <mergeCell ref="D22:BC22"/>
    <mergeCell ref="D24:BC24"/>
    <mergeCell ref="D25:BC25"/>
    <mergeCell ref="D30:BC30"/>
    <mergeCell ref="D14:BC14"/>
    <mergeCell ref="A1:L1"/>
    <mergeCell ref="A4:BC4"/>
    <mergeCell ref="A5:BC5"/>
    <mergeCell ref="A6:BC6"/>
    <mergeCell ref="A7:BC7"/>
    <mergeCell ref="B8:BC8"/>
    <mergeCell ref="D17:BC17"/>
    <mergeCell ref="D32:BC32"/>
    <mergeCell ref="A9:BC9"/>
    <mergeCell ref="D13:BC13"/>
    <mergeCell ref="D43:BC43"/>
    <mergeCell ref="D39:BC39"/>
    <mergeCell ref="D33:BC33"/>
    <mergeCell ref="D35:BC35"/>
    <mergeCell ref="D37:BC37"/>
    <mergeCell ref="D44:BC44"/>
    <mergeCell ref="D46:BC46"/>
    <mergeCell ref="C65:BC65"/>
    <mergeCell ref="D55:BC55"/>
    <mergeCell ref="D59:BC59"/>
    <mergeCell ref="D61:BC61"/>
    <mergeCell ref="D56:BC56"/>
    <mergeCell ref="D51:BC51"/>
    <mergeCell ref="D53:BC5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
      <formula1>IF(E64="Select",-1,IF(E64="At Par",0,0))</formula1>
      <formula2>IF(E64="Select",-1,IF(E64="At Par",0,0.99))</formula2>
    </dataValidation>
    <dataValidation type="list" allowBlank="1" showErrorMessage="1" sqref="E6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allowBlank="1" showInputMessage="1" showErrorMessage="1" promptTitle="Units" prompt="Please enter Units in text" sqref="D34:E34 D15:E16 D54:E54 D57:E58 D36:E36 D31:E31 D42:E42 D62:E62 D26:E26 D49:E49 D60:E60 D45:E45 D47:E47 D19:E19 D21:E21 D23:E23 D52:E52 D29:E29 D38:E38 D40:E40">
      <formula1>0</formula1>
      <formula2>0</formula2>
    </dataValidation>
    <dataValidation type="decimal" allowBlank="1" showInputMessage="1" showErrorMessage="1" promptTitle="Quantity" prompt="Please enter the Quantity for this item. " errorTitle="Invalid Entry" error="Only Numeric Values are allowed. " sqref="F34 F15:F16 F54 F57:F58 F36 F31 F42 F26 F62 F49 F60 F45 F47 F19 F21 F23 F52 F29 F38 F40">
      <formula1>0</formula1>
      <formula2>999999999999999</formula2>
    </dataValidation>
    <dataValidation type="list" allowBlank="1" showErrorMessage="1" sqref="D27:D28 D17:D18 D13:D14 K15:K16 K34 D53 D32:D33 K57:K58 D35 K36 D37 D30 D41 K42 D43:D44 D61 D50:D51 K26 D55:D56 D48 D59 K60 K62 K45 D46 K47 K49 K19 D20 K21 D22 K23 D24:D25 K52 K54 K29 K31 K38 K40 D39">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34:H34 G15:H16 G54:H54 G57:H58 G36:H36 G31:H31 G42:H42 G62:H62 G26:H26 G49:H49 G60:H60 G45:H45 G47:H47 G19:H19 G21:H21 G23:H23 G52:H52 G29:H29 G38:H38 G40:H40">
      <formula1>0</formula1>
      <formula2>999999999999999</formula2>
    </dataValidation>
    <dataValidation allowBlank="1" showInputMessage="1" showErrorMessage="1" promptTitle="Addition / Deduction" prompt="Please Choose the correct One" sqref="J34 J15:J16 J54 J57:J58 J36 J31 J42 J62 J26 J49 J60 J45 J47 J19 J21 J23 J52 J29 J38 J40">
      <formula1>0</formula1>
      <formula2>0</formula2>
    </dataValidation>
    <dataValidation type="list" showErrorMessage="1" sqref="I34 I15:I16 I54 I57:I58 I36 I31 I42 I62 I26 I49 I60 I45 I47 I19 I21 I23 I52 I29 I38 I4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34:O34 N15:O16 N54:O54 N57:O58 N36:O36 N31:O31 N42:O42 N62:O62 N26:O26 N49:O49 N60:O60 N45:O45 N47:O47 N19:O19 N21:O21 N23:O23 N52:O52 N29:O29 N38:O38 N40:O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4 R15:R16 R54 R57:R58 R36 R31 R42 R62 R26 R49 R60 R45 R47 R19 R21 R23 R52 R29 R38 R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4 Q15:Q16 Q54 Q57:Q58 Q36 Q31 Q42 Q62 Q26 Q49 Q60 Q45 Q47 Q19 Q21 Q23 Q52 Q29 Q38 Q4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4 M15:M16 M54 M57:M58 M36 M31 M42 M62 M26 M49 M60 M45 M47 M19 M21 M23 M52 M29 M38 M40">
      <formula1>0</formula1>
      <formula2>999999999999999</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IF(BoQ1!#REF!&lt;&gt;"Select",99.9,0)</formula2>
    </dataValidation>
    <dataValidation type="list" allowBlank="1" showInputMessage="1" showErrorMessage="1" sqref="L50 L51 L52 L53 L54 L55 L56 L57 L58 L59 L60 L13 L14 L15 L16 L17 L18 L19 L20 L21 L22 L23 L24 L25 L26 L27 L28 L29 L30 L31 L32 L33 L34 L35 L36 L37 L38 L39 L40 L41 L42 L43 L44 L45 L46 L47 L48 L49 L62 L61">
      <formula1>"INR"</formula1>
    </dataValidation>
    <dataValidation allowBlank="1" showInputMessage="1" showErrorMessage="1" promptTitle="Itemcode/Make" prompt="Please enter text" sqref="C13:C62">
      <formula1>0</formula1>
      <formula2>0</formula2>
    </dataValidation>
    <dataValidation type="decimal" allowBlank="1" showErrorMessage="1" errorTitle="Invalid Entry" error="Only Numeric Values are allowed. " sqref="A13:A62">
      <formula1>0</formula1>
      <formula2>999999999999999</formula2>
    </dataValidation>
  </dataValidations>
  <printOptions/>
  <pageMargins left="0.45" right="0.2" top="0.75" bottom="0.75" header="0.511805555555556" footer="0.511805555555556"/>
  <pageSetup horizontalDpi="300" verticalDpi="3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93" t="s">
        <v>38</v>
      </c>
      <c r="F6" s="93"/>
      <c r="G6" s="93"/>
      <c r="H6" s="93"/>
      <c r="I6" s="93"/>
      <c r="J6" s="93"/>
      <c r="K6" s="93"/>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2019-03-01T13:08:24Z</cp:lastPrinted>
  <dcterms:created xsi:type="dcterms:W3CDTF">2009-01-30T06:42:42Z</dcterms:created>
  <dcterms:modified xsi:type="dcterms:W3CDTF">2023-06-13T09:25:16Z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