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55" windowHeight="633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'BoQ1'!$A$1:$BC$131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<sst xmlns="http://schemas.openxmlformats.org/spreadsheetml/2006/main" count="636" uniqueCount="171">
  <si>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</si>
  <si>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</si>
  <si>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</si>
  <si>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</si>
  <si>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</si>
  <si>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</si>
  <si>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</si>
  <si>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</si>
  <si>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</si>
  <si>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</si>
  <si>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</si>
  <si>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</si>
  <si>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</si>
  <si>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</si>
  <si>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</si>
  <si>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</si>
  <si>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</si>
  <si>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</si>
  <si>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</si>
  <si>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</si>
  <si>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</si>
  <si>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</si>
  <si>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</si>
  <si>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</si>
  <si>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</si>
  <si>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</si>
  <si>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</si>
  <si>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</si>
  <si>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</si>
  <si>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</si>
  <si>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</si>
  <si>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</si>
  <si>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</si>
  <si>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</si>
  <si>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</si>
  <si>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</si>
  <si>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</si>
  <si>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</si>
  <si>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</si>
  <si>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</si>
  <si>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</si>
  <si>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</si>
  <si>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</si>
  <si>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</si>
  <si>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</si>
  <si>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</si>
  <si>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</si>
  <si>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</si>
  <si>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</si>
  <si>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</si>
  <si>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</si>
  <si>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</si>
  <si>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Two or more coats on new work</t>
  </si>
  <si>
    <t>Nominal concrete 1:3:6 or richer mix (i/c equivalent design mix)</t>
  </si>
  <si>
    <t>kg</t>
  </si>
  <si>
    <t>110 mm diameter</t>
  </si>
  <si>
    <t>Cement mortar 1:6 (1 cement : 6 coarse sand)</t>
  </si>
  <si>
    <t>1:4 (1 cement: 4 fine sand)</t>
  </si>
  <si>
    <t>1:2:4 (1 Cement : 2 coarse sand (zone-III) derived from natural sources : 4 graded stone aggregate 20 mm nominal size derived from natural sources)</t>
  </si>
  <si>
    <t>Small lintels not exceeding 1.5 m clear span, moulding as in cornices, window sills, string courses, bands, copings, bed plates, anchor blocks and the like</t>
  </si>
  <si>
    <t>110 mm Shoe</t>
  </si>
  <si>
    <t>Flush / Ruled/ Struck or weathered pointing</t>
  </si>
  <si>
    <t>Providing and applying white cement based putty of average thickness 1 mm, of approved brand and manufacturer, over the plastered wall surface to prepare the surface even and smooth complete.</t>
  </si>
  <si>
    <t>Old work (one or more coats)</t>
  </si>
  <si>
    <t>One or more coats on old work</t>
  </si>
  <si>
    <t>Of area 3 sq. metres and below</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</si>
  <si>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</si>
  <si>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Tender Inviting Authority: Dean of Infrastructure and Planning, IIT, Kanpur</t>
  </si>
  <si>
    <t>Carriage of Materials</t>
  </si>
  <si>
    <t>By Mechanical Transport including loading,unloading and stacking</t>
  </si>
  <si>
    <t>Earth Lead - 2 km</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</si>
  <si>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</si>
  <si>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</si>
  <si>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</si>
  <si>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</si>
  <si>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Supplying and filling in plinth with  sand under floors, including watering, ramming, consolidating and dressing complete.</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</si>
  <si>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</si>
  <si>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</si>
  <si>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</si>
  <si>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</si>
  <si>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Providing and laying damp-proof course 40mm thick with cement concrete 1:2:4 (1 cement : 2 coarse sand (zone-III) derived from natural sources : 4 graded stone aggregate 12.5mm nominal size derived from natural sources)</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</si>
  <si>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</si>
  <si>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</si>
  <si>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</si>
  <si>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</si>
  <si>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</si>
  <si>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</si>
  <si>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Lintels, beams, plinth beams, girders, bressumers and cantilevers</t>
  </si>
  <si>
    <t>Weather shade, Chajjas, corbels etc., including edges</t>
  </si>
  <si>
    <t>Steel reinforcement for R.C.C. work including straightening, cutting, bending, placing in position and binding all complete above plinth level.</t>
  </si>
  <si>
    <t>MASONRY WORK</t>
  </si>
  <si>
    <t>Brick work with common burnt clay F.P.S. (non modular) bricks of class designation 7.5 in foundation and plinth in:</t>
  </si>
  <si>
    <t>Brick work with common burnt clay F.P.S. (non modular) bricks of class designation 7.5 in superstructure above plinth level up to floor V level in all shapes and sizes in :</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</si>
  <si>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</si>
  <si>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</si>
  <si>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Brick edging 7cm wide 11.4 cm deep to plinth protection with common burnt clay F.P.S. (non modular) bricks of class designation 7.5 including grouting with cement mortar 1:4 (1 cement : 4 fine sand).</t>
  </si>
  <si>
    <t>WOOD AND P. V. C.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</si>
  <si>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</si>
  <si>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</si>
  <si>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Providing and fixing aluminium sliding door bolts, ISI marked anodised (anodic coating not less than grade AC 10 as per IS : 1868), transparent or dyed to required colour or shade, with nuts and screws etc. complete :</t>
  </si>
  <si>
    <t>250x16 mm</t>
  </si>
  <si>
    <t>Providing and fixing aluminium tower bolts, ISI marked, anodised (anodic coating not less than grade AC 10 as per IS : 1868 ) transparent or dyed to required colour or shade, with necessary screws etc. complete :</t>
  </si>
  <si>
    <t>200x10 mm</t>
  </si>
  <si>
    <t>Providing and fixing aluminium handles, ISI marked, anodised (anodic coating not less than grade AC 10 as per IS : 1868) transparent or dyed to required colour or shade, with necessary screws etc. complete :</t>
  </si>
  <si>
    <t>125 mm</t>
  </si>
  <si>
    <t>Providing and fixing aluminium hanging floor door stopper, ISI marked, anodised (anodic coating not less than grade AC 10 as per IS : 1868) transparent or dyed to required colour and shade, with necessary screws etc. complete.</t>
  </si>
  <si>
    <t>Twin rubber stopper</t>
  </si>
  <si>
    <t>STEEL WORK</t>
  </si>
  <si>
    <t>Structural steel work riveted, bolted or welded in built up sections, trusses and framed work, including cutting, hoisting, fixing in position and applying a priming coat of approved steel primer all complete.</t>
  </si>
  <si>
    <t>Supplying and fixing rolling shutters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necessary 27.5 cm long wire springs manufactured from high tensile steel wire of adequate strength conforming to IS: 4454 - part 1 and M.S. top cover of required thickness for rolling shutters.</t>
  </si>
  <si>
    <t>80x1.25 mm M.S. laths with 1.25 mm thick top cover</t>
  </si>
  <si>
    <t>Providing and fixing ball bearing for rolling shutters.</t>
  </si>
  <si>
    <t>Extra for providing mechanical device chain and crank operation for operating rolling shutters.</t>
  </si>
  <si>
    <t>Exceeding 10.00 sqm and upto 16.80 sqm in the area</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</si>
  <si>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</si>
  <si>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</si>
  <si>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</si>
  <si>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</si>
  <si>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</si>
  <si>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120 mm</t>
  </si>
  <si>
    <t>FLOORING</t>
  </si>
  <si>
    <t>52 mm thick cement concrete flooring with concrete hardener topping, under layer 40 mm thick cement concrete 1:2:4 (1 cement : 2 coarse sand : 4 graded stone aggregate 20 mm nominal size) and top layer 12 mm thick cement hardener consisting of mix 1:2 (1 cement hardener mix : 2 graded stone aggregate 6 mm nominal size) by volume, hardening compound mixed @ 2 litre per 50 kg of cement or as per manufacturer's specifications. This includes cost of cement slurry, but excluding the cost of nosing of steps etc. complete.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</si>
  <si>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</si>
  <si>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</si>
  <si>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</si>
  <si>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</si>
  <si>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ROOFING</t>
  </si>
  <si>
    <t>Providing gola 75x75 mm in cement concrete 1:2:4 (1 cement : 2 coarse sand : 4 stone aggregate 10 mm and down gauge), including finishing with cement mortar 1:3 (1 cement : 3 fine sand) as per standard design :</t>
  </si>
  <si>
    <t>In 75x75 mm deep chase</t>
  </si>
  <si>
    <t>Providing and fixing on wall face unplasticised Rigid PVC rain water pipes conforming to IS : 13592 Type A, including jointing with seal ring conforming to IS : 5382, leaving 10 mm gap for thermal expansion, (i) Single socketed pipes.</t>
  </si>
  <si>
    <t>Providing and fixing on wall face unplasticised - PVC moulded fittings/ accessories for unplasticised Rigid PVC rain water pipes conforming to IS : 13592 Type A, including jointing with seal ring conforming to IS : 5382, leaving 10 mm gap for thermal expansion.</t>
  </si>
  <si>
    <t>Bend 87.5°</t>
  </si>
  <si>
    <t>110 mm bend</t>
  </si>
  <si>
    <t>Shoe (Plain)</t>
  </si>
  <si>
    <t>FINISHING</t>
  </si>
  <si>
    <t>12 mm cement plaster of mix :</t>
  </si>
  <si>
    <t>15 mm cement plaster on rough side of single or half brick wall of mix:</t>
  </si>
  <si>
    <t>12 mm cement plaster finished with a floating coat of neat cement of mix :</t>
  </si>
  <si>
    <t>Pointing on brick work or brick flooring with cement mortar 1:3 (1 cement : 3 fine sand):</t>
  </si>
  <si>
    <t>Distempering with 1st quality acrylic distemper (ready mixed) having VOC content less than 50 gms/litre, of approved manufacturer, of required shade and colour complete, as per manufacturer's specification.</t>
  </si>
  <si>
    <t>Applying one coat of water thinnable cement primer of approved brand and manufacture on wall surface :</t>
  </si>
  <si>
    <t>Water thinnable cement primer</t>
  </si>
  <si>
    <t>Finishing walls with Acrylic Smooth exterior paint of required shade :</t>
  </si>
  <si>
    <t>New work (Two or more coat applied @ 1.67 ltr/10 sqm over and including priming coat of exterior primer applied @ 2.20 kg/10 sqm)</t>
  </si>
  <si>
    <t>Painting with synthetic enamel paint of approved brand and manufacture to give an even shade :</t>
  </si>
  <si>
    <t>Distempering with 1st quality acrylic distember (Ready mix) having VOC content less than 50 grams/ litre  of approved brand and manufacture to give an even shade :</t>
  </si>
  <si>
    <t>Painting with synthetic enamel paint of approved brand and manufacture of required colour to give an even shade :</t>
  </si>
  <si>
    <t>REPAIRS TO BUILDING</t>
  </si>
  <si>
    <t>Making the opening in brick masonry including dismantling in floor or walls by cutting masonry and making good the damages to walls, flooring and jambs complete, to match existing surface i/c disposal of mulba/ rubbish to the nearest municipal dumping ground, all complete as per direction of Engineer-in-Charge.</t>
  </si>
  <si>
    <t>For door/ window/ clerestory window</t>
  </si>
  <si>
    <t>Dismantling and Demolishing</t>
  </si>
  <si>
    <t>Demolishing cement concrete manually/ by mechanical means including disposal of material within 50 metres lead as per direction of Engineer - in - charge.</t>
  </si>
  <si>
    <t>Nominal concrete 1:4:8 or leaner mix (i/c equivalent design mix)</t>
  </si>
  <si>
    <t>Demolishing brick work manually/ by mechanical means including stacking of serviceable material and disposal of unserviceable material within 50 metres lead as per direction of Engineer-in-charge.</t>
  </si>
  <si>
    <t>Dismantling doors, windows and clerestory windows (steel or wood) shutter including chowkhats, architrave, holdfasts etc. complete and stacking within 50 metres lead :</t>
  </si>
  <si>
    <t>Of area beyond 3 sq. metres</t>
  </si>
  <si>
    <t>Taking out doors, windows and clerestory window shutters (steel or wood) including stacking within 50 metres lead :</t>
  </si>
  <si>
    <t>Dismantling expanded metal or I.R.C. fabrics with necessary battens and beading including stacking the serviceable material within 50 metres lead.</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</si>
  <si>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</si>
  <si>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</si>
  <si>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Cutting holes of 450 mm dia brick masonry wall for fixing of exhaust fan of required size including making good the same etc. complete as per direction of Engineer-in-charge.</t>
  </si>
  <si>
    <t>Fixing MS windows in existing opening including embedding chowkhats in floors or walls cutting masonry for holdfasts, embedding hold fasts in cement concrete blocks of size 15 x 10 x 10 cm with cement concrete 1:3:6 (1 cement: 3 coarse sand: 6 graded stone aggregate 20 mm nominal size),  and making good the damages to walls and floors as required complete, including disposal of rubbish to the dumping ground, all complete as per direction of Engineer-in-Charge.</t>
  </si>
  <si>
    <t>Supplying and fixing Double skin insulated roofing system comprising of  Hi-Rib profiled external sheets manufactured out of 0.5 mm TCT( Total coated thickness)  SMP color coated Galvalume steel (150 GSM Zinc aluminum alloy coating mass total of both sides,AZ-150 as per IS 1397) having 550 Mpa yield strength . The sheets shall have 1000-1020 mm cover width, 28-30mm high crests at 200-250 mm wide pan with special male / female side laps and anti siphoning feather to prevent leakages. The inner sheet shall be 0.5 mm Hi-Rib SMP Coated Galvalume  hi-tensile steel in similar dimensions / size and fixed to the structure (by others) by means of corrosion protected self drilling , self tapping fasteners. The sub –grits of size 50mm x 50mm x 50mm manufactured  out of 1.6mm G.I. ‘Z’ Shape would be fixed to inner sheeting on face side at purlin locations by means of galvanized polymer coated self drilling , self tapping fasteners thru the crest etc. as per direction of Engineer-In-Charge. The outer sheeting shall be fixed with similar screws as of inner sheeting on to the sub girts. An insulation 50 mm thick glass wool insulation of (24 kg-density) wrapped in black polthene sheets shall be fixed in the cavity between two sheets. The sheets shall be supplied in custom lengths.</t>
  </si>
  <si>
    <t>Supplying and fixing U flashing of HI-Rib profiled external sheet manufactured out of 0.50 mm TCT SMP coated Galva lime steel (150 GSM Zinc aluminum alloy coating mess total of both sides, AZ-150 as per 1397) having 550 Mpa yield strength. This shall be fixed means of self-stitching screws (12-14x20) with EPDM nylon washer etc.</t>
  </si>
  <si>
    <t>per 50kg
cement</t>
  </si>
  <si>
    <t>Cum</t>
  </si>
  <si>
    <t>Each</t>
  </si>
  <si>
    <t>Sqm</t>
  </si>
  <si>
    <t>Meter</t>
  </si>
  <si>
    <t>Name of Work: Extension and modification of Sub-Station no. 7 for providing additional LT/DG panels for upcoming buildings in IIT Kanpur</t>
  </si>
  <si>
    <t xml:space="preserve">NIT No: Civil/28/06/2023-1  </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</si>
</sst>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horizontal="justify" vertical="top" wrapText="1"/>
      <protection/>
    </xf>
    <xf numFmtId="2" fontId="57" fillId="0" borderId="15" xfId="0" applyNumberFormat="1" applyFont="1" applyFill="1" applyBorder="1" applyAlignment="1">
      <alignment horizontal="justify" vertical="top" wrapText="1"/>
    </xf>
    <xf numFmtId="2" fontId="57" fillId="0" borderId="15" xfId="0" applyNumberFormat="1" applyFont="1" applyFill="1" applyBorder="1" applyAlignment="1">
      <alignment horizontal="right" vertical="top"/>
    </xf>
    <xf numFmtId="2" fontId="57" fillId="0" borderId="15" xfId="0" applyNumberFormat="1" applyFont="1" applyFill="1" applyBorder="1" applyAlignment="1">
      <alignment horizontal="center" vertical="top" wrapText="1"/>
    </xf>
    <xf numFmtId="0" fontId="5" fillId="0" borderId="0" xfId="56" applyNumberFormat="1" applyFont="1" applyFill="1" applyAlignment="1">
      <alignment vertical="top" wrapText="1"/>
      <protection/>
    </xf>
    <xf numFmtId="0" fontId="4" fillId="0" borderId="0" xfId="56" applyNumberFormat="1" applyFont="1" applyFill="1" applyAlignment="1">
      <alignment vertical="top"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31"/>
  <sheetViews>
    <sheetView showGridLines="0" view="pageBreakPreview" zoomScaleNormal="85" zoomScaleSheetLayoutView="100" zoomScalePageLayoutView="0" workbookViewId="0" topLeftCell="A1">
      <selection activeCell="A6" sqref="A6:BC6"/>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3" t="str">
        <f>B2&amp;" BoQ"</f>
        <v>Percentage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4" t="s">
        <v>67</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46.5" customHeight="1">
      <c r="A5" s="74" t="s">
        <v>169</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75" customHeight="1">
      <c r="A6" s="74" t="s">
        <v>170</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7</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72" customHeight="1">
      <c r="A8" s="11" t="s">
        <v>39</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6" t="s">
        <v>49</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18.75" customHeight="1">
      <c r="A10" s="16" t="s">
        <v>8</v>
      </c>
      <c r="B10" s="16" t="s">
        <v>9</v>
      </c>
      <c r="C10" s="16" t="s">
        <v>9</v>
      </c>
      <c r="D10" s="16" t="s">
        <v>8</v>
      </c>
      <c r="E10" s="16" t="s">
        <v>50</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65" t="s">
        <v>68</v>
      </c>
      <c r="C13" s="33"/>
      <c r="D13" s="70"/>
      <c r="E13" s="70"/>
      <c r="F13" s="70"/>
      <c r="G13" s="70"/>
      <c r="H13" s="70"/>
      <c r="I13" s="70"/>
      <c r="J13" s="70"/>
      <c r="K13" s="70"/>
      <c r="L13" s="70"/>
      <c r="M13" s="70"/>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IA13" s="21">
        <v>1</v>
      </c>
      <c r="IB13" s="21" t="s">
        <v>68</v>
      </c>
      <c r="IE13" s="22"/>
      <c r="IF13" s="22"/>
      <c r="IG13" s="22"/>
      <c r="IH13" s="22"/>
      <c r="II13" s="22"/>
    </row>
    <row r="14" spans="1:243" s="21" customFormat="1" ht="31.5">
      <c r="A14" s="57">
        <v>1.01</v>
      </c>
      <c r="B14" s="65" t="s">
        <v>69</v>
      </c>
      <c r="C14" s="33"/>
      <c r="D14" s="70"/>
      <c r="E14" s="70"/>
      <c r="F14" s="70"/>
      <c r="G14" s="70"/>
      <c r="H14" s="70"/>
      <c r="I14" s="70"/>
      <c r="J14" s="70"/>
      <c r="K14" s="70"/>
      <c r="L14" s="70"/>
      <c r="M14" s="70"/>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IA14" s="21">
        <v>1.01</v>
      </c>
      <c r="IB14" s="21" t="s">
        <v>69</v>
      </c>
      <c r="IE14" s="22"/>
      <c r="IF14" s="22"/>
      <c r="IG14" s="22"/>
      <c r="IH14" s="22"/>
      <c r="II14" s="22"/>
    </row>
    <row r="15" spans="1:243" s="21" customFormat="1" ht="30" customHeight="1">
      <c r="A15" s="57">
        <v>1.02</v>
      </c>
      <c r="B15" s="65" t="s">
        <v>70</v>
      </c>
      <c r="C15" s="33"/>
      <c r="D15" s="66">
        <v>35</v>
      </c>
      <c r="E15" s="67" t="s">
        <v>45</v>
      </c>
      <c r="F15" s="58">
        <v>178.85</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6259.75</v>
      </c>
      <c r="BB15" s="51">
        <f>BA15+SUM(N15:AZ15)</f>
        <v>6259.75</v>
      </c>
      <c r="BC15" s="56" t="str">
        <f>SpellNumber(L15,BB15)</f>
        <v>INR  Six Thousand Two Hundred &amp; Fifty Nine  and Paise Seventy Five Only</v>
      </c>
      <c r="IA15" s="21">
        <v>1.02</v>
      </c>
      <c r="IB15" s="21" t="s">
        <v>70</v>
      </c>
      <c r="ID15" s="21">
        <v>35</v>
      </c>
      <c r="IE15" s="22" t="s">
        <v>45</v>
      </c>
      <c r="IF15" s="22"/>
      <c r="IG15" s="22"/>
      <c r="IH15" s="22"/>
      <c r="II15" s="22"/>
    </row>
    <row r="16" spans="1:243" s="21" customFormat="1" ht="15.75">
      <c r="A16" s="57">
        <v>2</v>
      </c>
      <c r="B16" s="65" t="s">
        <v>71</v>
      </c>
      <c r="C16" s="33"/>
      <c r="D16" s="70"/>
      <c r="E16" s="70"/>
      <c r="F16" s="70"/>
      <c r="G16" s="70"/>
      <c r="H16" s="70"/>
      <c r="I16" s="70"/>
      <c r="J16" s="70"/>
      <c r="K16" s="70"/>
      <c r="L16" s="70"/>
      <c r="M16" s="70"/>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A16" s="21">
        <v>2</v>
      </c>
      <c r="IB16" s="21" t="s">
        <v>71</v>
      </c>
      <c r="IE16" s="22"/>
      <c r="IF16" s="22"/>
      <c r="IG16" s="22"/>
      <c r="IH16" s="22"/>
      <c r="II16" s="22"/>
    </row>
    <row r="17" spans="1:243" s="21" customFormat="1" ht="173.25">
      <c r="A17" s="57">
        <v>2.01</v>
      </c>
      <c r="B17" s="65" t="s">
        <v>72</v>
      </c>
      <c r="C17" s="33"/>
      <c r="D17" s="70"/>
      <c r="E17" s="70"/>
      <c r="F17" s="70"/>
      <c r="G17" s="70"/>
      <c r="H17" s="70"/>
      <c r="I17" s="70"/>
      <c r="J17" s="70"/>
      <c r="K17" s="70"/>
      <c r="L17" s="70"/>
      <c r="M17" s="70"/>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IA17" s="21">
        <v>2.01</v>
      </c>
      <c r="IB17" s="21" t="s">
        <v>72</v>
      </c>
      <c r="IE17" s="22"/>
      <c r="IF17" s="22"/>
      <c r="IG17" s="22"/>
      <c r="IH17" s="22"/>
      <c r="II17" s="22"/>
    </row>
    <row r="18" spans="1:243" s="21" customFormat="1" ht="32.25" customHeight="1">
      <c r="A18" s="57">
        <v>2.02</v>
      </c>
      <c r="B18" s="65" t="s">
        <v>73</v>
      </c>
      <c r="C18" s="33"/>
      <c r="D18" s="66">
        <v>47</v>
      </c>
      <c r="E18" s="67" t="s">
        <v>45</v>
      </c>
      <c r="F18" s="58">
        <v>251.51</v>
      </c>
      <c r="G18" s="43"/>
      <c r="H18" s="37"/>
      <c r="I18" s="38" t="s">
        <v>33</v>
      </c>
      <c r="J18" s="39">
        <f aca="true" t="shared" si="0" ref="J18:J23">IF(I18="Less(-)",-1,1)</f>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 aca="true" t="shared" si="1" ref="BA18:BA23">total_amount_ba($B$2,$D$2,D18,F18,J18,K18,M18)</f>
        <v>11820.97</v>
      </c>
      <c r="BB18" s="51">
        <f aca="true" t="shared" si="2" ref="BB18:BB23">BA18+SUM(N18:AZ18)</f>
        <v>11820.97</v>
      </c>
      <c r="BC18" s="56" t="str">
        <f aca="true" t="shared" si="3" ref="BC18:BC23">SpellNumber(L18,BB18)</f>
        <v>INR  Eleven Thousand Eight Hundred &amp; Twenty  and Paise Ninety Seven Only</v>
      </c>
      <c r="IA18" s="21">
        <v>2.02</v>
      </c>
      <c r="IB18" s="21" t="s">
        <v>73</v>
      </c>
      <c r="ID18" s="21">
        <v>47</v>
      </c>
      <c r="IE18" s="22" t="s">
        <v>45</v>
      </c>
      <c r="IF18" s="22"/>
      <c r="IG18" s="22"/>
      <c r="IH18" s="22"/>
      <c r="II18" s="22"/>
    </row>
    <row r="19" spans="1:243" s="21" customFormat="1" ht="110.25">
      <c r="A19" s="57">
        <v>2.03</v>
      </c>
      <c r="B19" s="65" t="s">
        <v>74</v>
      </c>
      <c r="C19" s="33"/>
      <c r="D19" s="66">
        <v>10</v>
      </c>
      <c r="E19" s="67" t="s">
        <v>45</v>
      </c>
      <c r="F19" s="58">
        <v>222.67</v>
      </c>
      <c r="G19" s="43"/>
      <c r="H19" s="37"/>
      <c r="I19" s="38" t="s">
        <v>33</v>
      </c>
      <c r="J19" s="39">
        <f t="shared" si="0"/>
        <v>1</v>
      </c>
      <c r="K19" s="37" t="s">
        <v>34</v>
      </c>
      <c r="L19" s="37" t="s">
        <v>4</v>
      </c>
      <c r="M19" s="40"/>
      <c r="N19" s="49"/>
      <c r="O19" s="49"/>
      <c r="P19" s="50"/>
      <c r="Q19" s="49"/>
      <c r="R19" s="49"/>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2">
        <f t="shared" si="1"/>
        <v>2226.7</v>
      </c>
      <c r="BB19" s="51">
        <f t="shared" si="2"/>
        <v>2226.7</v>
      </c>
      <c r="BC19" s="56" t="str">
        <f t="shared" si="3"/>
        <v>INR  Two Thousand Two Hundred &amp; Twenty Six  and Paise Seventy Only</v>
      </c>
      <c r="IA19" s="21">
        <v>2.03</v>
      </c>
      <c r="IB19" s="21" t="s">
        <v>74</v>
      </c>
      <c r="ID19" s="21">
        <v>10</v>
      </c>
      <c r="IE19" s="22" t="s">
        <v>45</v>
      </c>
      <c r="IF19" s="22"/>
      <c r="IG19" s="22"/>
      <c r="IH19" s="22"/>
      <c r="II19" s="22"/>
    </row>
    <row r="20" spans="1:243" s="21" customFormat="1" ht="63">
      <c r="A20" s="57">
        <v>2.04</v>
      </c>
      <c r="B20" s="65" t="s">
        <v>75</v>
      </c>
      <c r="C20" s="33"/>
      <c r="D20" s="66">
        <v>2</v>
      </c>
      <c r="E20" s="67" t="s">
        <v>45</v>
      </c>
      <c r="F20" s="58">
        <v>1894.96</v>
      </c>
      <c r="G20" s="43"/>
      <c r="H20" s="37"/>
      <c r="I20" s="38" t="s">
        <v>33</v>
      </c>
      <c r="J20" s="39">
        <f t="shared" si="0"/>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 t="shared" si="1"/>
        <v>3789.92</v>
      </c>
      <c r="BB20" s="51">
        <f t="shared" si="2"/>
        <v>3789.92</v>
      </c>
      <c r="BC20" s="56" t="str">
        <f t="shared" si="3"/>
        <v>INR  Three Thousand Seven Hundred &amp; Eighty Nine  and Paise Ninety Two Only</v>
      </c>
      <c r="IA20" s="21">
        <v>2.04</v>
      </c>
      <c r="IB20" s="21" t="s">
        <v>75</v>
      </c>
      <c r="ID20" s="21">
        <v>2</v>
      </c>
      <c r="IE20" s="22" t="s">
        <v>45</v>
      </c>
      <c r="IF20" s="22"/>
      <c r="IG20" s="22"/>
      <c r="IH20" s="22"/>
      <c r="II20" s="22"/>
    </row>
    <row r="21" spans="1:243" s="21" customFormat="1" ht="15" customHeight="1">
      <c r="A21" s="57">
        <v>3</v>
      </c>
      <c r="B21" s="65" t="s">
        <v>76</v>
      </c>
      <c r="C21" s="33"/>
      <c r="D21" s="70"/>
      <c r="E21" s="70"/>
      <c r="F21" s="70"/>
      <c r="G21" s="70"/>
      <c r="H21" s="70"/>
      <c r="I21" s="70"/>
      <c r="J21" s="70"/>
      <c r="K21" s="70"/>
      <c r="L21" s="70"/>
      <c r="M21" s="70"/>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IA21" s="21">
        <v>3</v>
      </c>
      <c r="IB21" s="21" t="s">
        <v>76</v>
      </c>
      <c r="IE21" s="22"/>
      <c r="IF21" s="22"/>
      <c r="IG21" s="22"/>
      <c r="IH21" s="22"/>
      <c r="II21" s="22"/>
    </row>
    <row r="22" spans="1:243" s="21" customFormat="1" ht="48.75" customHeight="1">
      <c r="A22" s="57">
        <v>3.01</v>
      </c>
      <c r="B22" s="65" t="s">
        <v>77</v>
      </c>
      <c r="C22" s="33"/>
      <c r="D22" s="70"/>
      <c r="E22" s="70"/>
      <c r="F22" s="70"/>
      <c r="G22" s="70"/>
      <c r="H22" s="70"/>
      <c r="I22" s="70"/>
      <c r="J22" s="70"/>
      <c r="K22" s="70"/>
      <c r="L22" s="70"/>
      <c r="M22" s="70"/>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IA22" s="21">
        <v>3.01</v>
      </c>
      <c r="IB22" s="21" t="s">
        <v>77</v>
      </c>
      <c r="IE22" s="22"/>
      <c r="IF22" s="22"/>
      <c r="IG22" s="22"/>
      <c r="IH22" s="22"/>
      <c r="II22" s="22"/>
    </row>
    <row r="23" spans="1:243" s="21" customFormat="1" ht="78.75">
      <c r="A23" s="57">
        <v>3.02</v>
      </c>
      <c r="B23" s="65" t="s">
        <v>78</v>
      </c>
      <c r="C23" s="33"/>
      <c r="D23" s="66">
        <v>1</v>
      </c>
      <c r="E23" s="67" t="s">
        <v>45</v>
      </c>
      <c r="F23" s="58">
        <v>6457.83</v>
      </c>
      <c r="G23" s="43"/>
      <c r="H23" s="37"/>
      <c r="I23" s="38" t="s">
        <v>33</v>
      </c>
      <c r="J23" s="39">
        <f t="shared" si="0"/>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 t="shared" si="1"/>
        <v>6457.83</v>
      </c>
      <c r="BB23" s="51">
        <f t="shared" si="2"/>
        <v>6457.83</v>
      </c>
      <c r="BC23" s="56" t="str">
        <f t="shared" si="3"/>
        <v>INR  Six Thousand Four Hundred &amp; Fifty Seven  and Paise Eighty Three Only</v>
      </c>
      <c r="IA23" s="21">
        <v>3.02</v>
      </c>
      <c r="IB23" s="21" t="s">
        <v>78</v>
      </c>
      <c r="ID23" s="21">
        <v>1</v>
      </c>
      <c r="IE23" s="22" t="s">
        <v>45</v>
      </c>
      <c r="IF23" s="22"/>
      <c r="IG23" s="22"/>
      <c r="IH23" s="22"/>
      <c r="II23" s="22"/>
    </row>
    <row r="24" spans="1:243" s="21" customFormat="1" ht="141.75" customHeight="1">
      <c r="A24" s="57">
        <v>3.03</v>
      </c>
      <c r="B24" s="65" t="s">
        <v>79</v>
      </c>
      <c r="C24" s="33"/>
      <c r="D24" s="70"/>
      <c r="E24" s="70"/>
      <c r="F24" s="70"/>
      <c r="G24" s="70"/>
      <c r="H24" s="70"/>
      <c r="I24" s="70"/>
      <c r="J24" s="70"/>
      <c r="K24" s="70"/>
      <c r="L24" s="70"/>
      <c r="M24" s="70"/>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IA24" s="21">
        <v>3.03</v>
      </c>
      <c r="IB24" s="21" t="s">
        <v>79</v>
      </c>
      <c r="IE24" s="22"/>
      <c r="IF24" s="22"/>
      <c r="IG24" s="22"/>
      <c r="IH24" s="22"/>
      <c r="II24" s="22"/>
    </row>
    <row r="25" spans="1:243" s="21" customFormat="1" ht="78.75">
      <c r="A25" s="57">
        <v>3.04</v>
      </c>
      <c r="B25" s="65" t="s">
        <v>58</v>
      </c>
      <c r="C25" s="33"/>
      <c r="D25" s="66">
        <v>0.5</v>
      </c>
      <c r="E25" s="67" t="s">
        <v>45</v>
      </c>
      <c r="F25" s="58">
        <v>8220.25</v>
      </c>
      <c r="G25" s="43"/>
      <c r="H25" s="37"/>
      <c r="I25" s="38" t="s">
        <v>33</v>
      </c>
      <c r="J25" s="39">
        <f aca="true" t="shared" si="4" ref="J25:J85">IF(I25="Less(-)",-1,1)</f>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 aca="true" t="shared" si="5" ref="BA25:BA85">total_amount_ba($B$2,$D$2,D25,F25,J25,K25,M25)</f>
        <v>4110.13</v>
      </c>
      <c r="BB25" s="51">
        <f aca="true" t="shared" si="6" ref="BB25:BB85">BA25+SUM(N25:AZ25)</f>
        <v>4110.13</v>
      </c>
      <c r="BC25" s="56" t="str">
        <f aca="true" t="shared" si="7" ref="BC25:BC85">SpellNumber(L25,BB25)</f>
        <v>INR  Four Thousand One Hundred &amp; Ten  and Paise Thirteen Only</v>
      </c>
      <c r="IA25" s="21">
        <v>3.04</v>
      </c>
      <c r="IB25" s="21" t="s">
        <v>58</v>
      </c>
      <c r="ID25" s="21">
        <v>0.5</v>
      </c>
      <c r="IE25" s="22" t="s">
        <v>45</v>
      </c>
      <c r="IF25" s="22"/>
      <c r="IG25" s="22"/>
      <c r="IH25" s="22"/>
      <c r="II25" s="22"/>
    </row>
    <row r="26" spans="1:243" s="21" customFormat="1" ht="110.25">
      <c r="A26" s="57">
        <v>3.05</v>
      </c>
      <c r="B26" s="65" t="s">
        <v>80</v>
      </c>
      <c r="C26" s="33"/>
      <c r="D26" s="66">
        <v>3</v>
      </c>
      <c r="E26" s="67" t="s">
        <v>42</v>
      </c>
      <c r="F26" s="58">
        <v>325.16</v>
      </c>
      <c r="G26" s="43"/>
      <c r="H26" s="37"/>
      <c r="I26" s="38" t="s">
        <v>33</v>
      </c>
      <c r="J26" s="39">
        <f t="shared" si="4"/>
        <v>1</v>
      </c>
      <c r="K26" s="37" t="s">
        <v>34</v>
      </c>
      <c r="L26" s="37" t="s">
        <v>4</v>
      </c>
      <c r="M26" s="40"/>
      <c r="N26" s="49"/>
      <c r="O26" s="49"/>
      <c r="P26" s="50"/>
      <c r="Q26" s="49"/>
      <c r="R26" s="49"/>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2">
        <f t="shared" si="5"/>
        <v>975.48</v>
      </c>
      <c r="BB26" s="51">
        <f t="shared" si="6"/>
        <v>975.48</v>
      </c>
      <c r="BC26" s="56" t="str">
        <f t="shared" si="7"/>
        <v>INR  Nine Hundred &amp; Seventy Five  and Paise Forty Eight Only</v>
      </c>
      <c r="IA26" s="21">
        <v>3.05</v>
      </c>
      <c r="IB26" s="21" t="s">
        <v>80</v>
      </c>
      <c r="ID26" s="21">
        <v>3</v>
      </c>
      <c r="IE26" s="22" t="s">
        <v>42</v>
      </c>
      <c r="IF26" s="22"/>
      <c r="IG26" s="22"/>
      <c r="IH26" s="22"/>
      <c r="II26" s="22"/>
    </row>
    <row r="27" spans="1:243" s="21" customFormat="1" ht="63">
      <c r="A27" s="57">
        <v>3.06</v>
      </c>
      <c r="B27" s="65" t="s">
        <v>81</v>
      </c>
      <c r="C27" s="33"/>
      <c r="D27" s="66">
        <v>1</v>
      </c>
      <c r="E27" s="67" t="s">
        <v>164</v>
      </c>
      <c r="F27" s="58">
        <v>50.11</v>
      </c>
      <c r="G27" s="43"/>
      <c r="H27" s="37"/>
      <c r="I27" s="38" t="s">
        <v>33</v>
      </c>
      <c r="J27" s="39">
        <f t="shared" si="4"/>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 t="shared" si="5"/>
        <v>50.11</v>
      </c>
      <c r="BB27" s="51">
        <f t="shared" si="6"/>
        <v>50.11</v>
      </c>
      <c r="BC27" s="56" t="str">
        <f t="shared" si="7"/>
        <v>INR  Fifty and Paise Eleven Only</v>
      </c>
      <c r="IA27" s="21">
        <v>3.06</v>
      </c>
      <c r="IB27" s="21" t="s">
        <v>81</v>
      </c>
      <c r="ID27" s="21">
        <v>1</v>
      </c>
      <c r="IE27" s="68" t="s">
        <v>164</v>
      </c>
      <c r="IF27" s="22"/>
      <c r="IG27" s="22"/>
      <c r="IH27" s="22"/>
      <c r="II27" s="22"/>
    </row>
    <row r="28" spans="1:243" s="21" customFormat="1" ht="96" customHeight="1">
      <c r="A28" s="57">
        <v>3.07</v>
      </c>
      <c r="B28" s="65" t="s">
        <v>82</v>
      </c>
      <c r="C28" s="33"/>
      <c r="D28" s="66">
        <v>3</v>
      </c>
      <c r="E28" s="67" t="s">
        <v>42</v>
      </c>
      <c r="F28" s="58">
        <v>99.82</v>
      </c>
      <c r="G28" s="43"/>
      <c r="H28" s="37"/>
      <c r="I28" s="38" t="s">
        <v>33</v>
      </c>
      <c r="J28" s="39">
        <f t="shared" si="4"/>
        <v>1</v>
      </c>
      <c r="K28" s="37" t="s">
        <v>34</v>
      </c>
      <c r="L28" s="37" t="s">
        <v>4</v>
      </c>
      <c r="M28" s="40"/>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 t="shared" si="5"/>
        <v>299.46</v>
      </c>
      <c r="BB28" s="51">
        <f t="shared" si="6"/>
        <v>299.46</v>
      </c>
      <c r="BC28" s="56" t="str">
        <f t="shared" si="7"/>
        <v>INR  Two Hundred &amp; Ninety Nine  and Paise Forty Six Only</v>
      </c>
      <c r="IA28" s="21">
        <v>3.07</v>
      </c>
      <c r="IB28" s="21" t="s">
        <v>82</v>
      </c>
      <c r="ID28" s="21">
        <v>3</v>
      </c>
      <c r="IE28" s="22" t="s">
        <v>42</v>
      </c>
      <c r="IF28" s="22"/>
      <c r="IG28" s="22"/>
      <c r="IH28" s="22"/>
      <c r="II28" s="22"/>
    </row>
    <row r="29" spans="1:243" s="21" customFormat="1" ht="189">
      <c r="A29" s="59">
        <v>3.08</v>
      </c>
      <c r="B29" s="65" t="s">
        <v>83</v>
      </c>
      <c r="C29" s="33"/>
      <c r="D29" s="66">
        <v>8</v>
      </c>
      <c r="E29" s="67" t="s">
        <v>42</v>
      </c>
      <c r="F29" s="58">
        <v>597.68</v>
      </c>
      <c r="G29" s="43"/>
      <c r="H29" s="37"/>
      <c r="I29" s="38" t="s">
        <v>33</v>
      </c>
      <c r="J29" s="39">
        <f t="shared" si="4"/>
        <v>1</v>
      </c>
      <c r="K29" s="37" t="s">
        <v>34</v>
      </c>
      <c r="L29" s="37" t="s">
        <v>4</v>
      </c>
      <c r="M29" s="40"/>
      <c r="N29" s="49"/>
      <c r="O29" s="49"/>
      <c r="P29" s="50"/>
      <c r="Q29" s="49"/>
      <c r="R29" s="49"/>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2">
        <f t="shared" si="5"/>
        <v>4781.44</v>
      </c>
      <c r="BB29" s="51">
        <f t="shared" si="6"/>
        <v>4781.44</v>
      </c>
      <c r="BC29" s="56" t="str">
        <f t="shared" si="7"/>
        <v>INR  Four Thousand Seven Hundred &amp; Eighty One  and Paise Forty Four Only</v>
      </c>
      <c r="IA29" s="21">
        <v>3.08</v>
      </c>
      <c r="IB29" s="21" t="s">
        <v>83</v>
      </c>
      <c r="ID29" s="21">
        <v>8</v>
      </c>
      <c r="IE29" s="22" t="s">
        <v>42</v>
      </c>
      <c r="IF29" s="22"/>
      <c r="IG29" s="22"/>
      <c r="IH29" s="22"/>
      <c r="II29" s="22"/>
    </row>
    <row r="30" spans="1:243" s="21" customFormat="1" ht="18" customHeight="1">
      <c r="A30" s="57">
        <v>4</v>
      </c>
      <c r="B30" s="65" t="s">
        <v>84</v>
      </c>
      <c r="C30" s="33"/>
      <c r="D30" s="70"/>
      <c r="E30" s="70"/>
      <c r="F30" s="70"/>
      <c r="G30" s="70"/>
      <c r="H30" s="70"/>
      <c r="I30" s="70"/>
      <c r="J30" s="70"/>
      <c r="K30" s="70"/>
      <c r="L30" s="70"/>
      <c r="M30" s="70"/>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IA30" s="21">
        <v>4</v>
      </c>
      <c r="IB30" s="21" t="s">
        <v>84</v>
      </c>
      <c r="IE30" s="22"/>
      <c r="IF30" s="22"/>
      <c r="IG30" s="22"/>
      <c r="IH30" s="22"/>
      <c r="II30" s="22"/>
    </row>
    <row r="31" spans="1:243" s="21" customFormat="1" ht="174.75" customHeight="1">
      <c r="A31" s="57">
        <v>4.01</v>
      </c>
      <c r="B31" s="65" t="s">
        <v>85</v>
      </c>
      <c r="C31" s="33"/>
      <c r="D31" s="66">
        <v>1.1</v>
      </c>
      <c r="E31" s="67" t="s">
        <v>45</v>
      </c>
      <c r="F31" s="58">
        <v>9398.77</v>
      </c>
      <c r="G31" s="43"/>
      <c r="H31" s="37"/>
      <c r="I31" s="38" t="s">
        <v>33</v>
      </c>
      <c r="J31" s="39">
        <f t="shared" si="4"/>
        <v>1</v>
      </c>
      <c r="K31" s="37" t="s">
        <v>34</v>
      </c>
      <c r="L31" s="37" t="s">
        <v>4</v>
      </c>
      <c r="M31" s="40"/>
      <c r="N31" s="49"/>
      <c r="O31" s="49"/>
      <c r="P31" s="50"/>
      <c r="Q31" s="49"/>
      <c r="R31" s="49"/>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2">
        <f t="shared" si="5"/>
        <v>10338.65</v>
      </c>
      <c r="BB31" s="51">
        <f t="shared" si="6"/>
        <v>10338.65</v>
      </c>
      <c r="BC31" s="56" t="str">
        <f t="shared" si="7"/>
        <v>INR  Ten Thousand Three Hundred &amp; Thirty Eight  and Paise Sixty Five Only</v>
      </c>
      <c r="IA31" s="21">
        <v>4.01</v>
      </c>
      <c r="IB31" s="21" t="s">
        <v>85</v>
      </c>
      <c r="ID31" s="21">
        <v>1.1</v>
      </c>
      <c r="IE31" s="22" t="s">
        <v>45</v>
      </c>
      <c r="IF31" s="22"/>
      <c r="IG31" s="22"/>
      <c r="IH31" s="22"/>
      <c r="II31" s="22"/>
    </row>
    <row r="32" spans="1:243" s="21" customFormat="1" ht="47.25">
      <c r="A32" s="57">
        <v>4.02</v>
      </c>
      <c r="B32" s="65" t="s">
        <v>86</v>
      </c>
      <c r="C32" s="33"/>
      <c r="D32" s="70"/>
      <c r="E32" s="70"/>
      <c r="F32" s="70"/>
      <c r="G32" s="70"/>
      <c r="H32" s="70"/>
      <c r="I32" s="70"/>
      <c r="J32" s="70"/>
      <c r="K32" s="70"/>
      <c r="L32" s="70"/>
      <c r="M32" s="70"/>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IA32" s="21">
        <v>4.02</v>
      </c>
      <c r="IB32" s="21" t="s">
        <v>86</v>
      </c>
      <c r="IE32" s="22"/>
      <c r="IF32" s="22"/>
      <c r="IG32" s="22"/>
      <c r="IH32" s="22"/>
      <c r="II32" s="22"/>
    </row>
    <row r="33" spans="1:243" s="21" customFormat="1" ht="35.25" customHeight="1">
      <c r="A33" s="57">
        <v>4.03</v>
      </c>
      <c r="B33" s="65" t="s">
        <v>87</v>
      </c>
      <c r="C33" s="33"/>
      <c r="D33" s="66">
        <v>4</v>
      </c>
      <c r="E33" s="67" t="s">
        <v>42</v>
      </c>
      <c r="F33" s="58">
        <v>533.41</v>
      </c>
      <c r="G33" s="43"/>
      <c r="H33" s="37"/>
      <c r="I33" s="38" t="s">
        <v>33</v>
      </c>
      <c r="J33" s="39">
        <f t="shared" si="4"/>
        <v>1</v>
      </c>
      <c r="K33" s="37" t="s">
        <v>34</v>
      </c>
      <c r="L33" s="37" t="s">
        <v>4</v>
      </c>
      <c r="M33" s="40"/>
      <c r="N33" s="49"/>
      <c r="O33" s="49"/>
      <c r="P33" s="50"/>
      <c r="Q33" s="49"/>
      <c r="R33" s="49"/>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2">
        <f t="shared" si="5"/>
        <v>2133.64</v>
      </c>
      <c r="BB33" s="51">
        <f t="shared" si="6"/>
        <v>2133.64</v>
      </c>
      <c r="BC33" s="56" t="str">
        <f t="shared" si="7"/>
        <v>INR  Two Thousand One Hundred &amp; Thirty Three  and Paise Sixty Four Only</v>
      </c>
      <c r="IA33" s="21">
        <v>4.03</v>
      </c>
      <c r="IB33" s="21" t="s">
        <v>87</v>
      </c>
      <c r="ID33" s="21">
        <v>4</v>
      </c>
      <c r="IE33" s="22" t="s">
        <v>42</v>
      </c>
      <c r="IF33" s="22"/>
      <c r="IG33" s="22"/>
      <c r="IH33" s="22"/>
      <c r="II33" s="22"/>
    </row>
    <row r="34" spans="1:243" s="21" customFormat="1" ht="78.75">
      <c r="A34" s="57">
        <v>4.04</v>
      </c>
      <c r="B34" s="65" t="s">
        <v>59</v>
      </c>
      <c r="C34" s="33"/>
      <c r="D34" s="66">
        <v>1</v>
      </c>
      <c r="E34" s="67" t="s">
        <v>42</v>
      </c>
      <c r="F34" s="58">
        <v>270.01</v>
      </c>
      <c r="G34" s="43"/>
      <c r="H34" s="37"/>
      <c r="I34" s="38" t="s">
        <v>33</v>
      </c>
      <c r="J34" s="39">
        <f t="shared" si="4"/>
        <v>1</v>
      </c>
      <c r="K34" s="37" t="s">
        <v>34</v>
      </c>
      <c r="L34" s="37" t="s">
        <v>4</v>
      </c>
      <c r="M34" s="40"/>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 t="shared" si="5"/>
        <v>270.01</v>
      </c>
      <c r="BB34" s="51">
        <f t="shared" si="6"/>
        <v>270.01</v>
      </c>
      <c r="BC34" s="56" t="str">
        <f t="shared" si="7"/>
        <v>INR  Two Hundred &amp; Seventy  and Paise One Only</v>
      </c>
      <c r="IA34" s="21">
        <v>4.04</v>
      </c>
      <c r="IB34" s="21" t="s">
        <v>59</v>
      </c>
      <c r="ID34" s="21">
        <v>1</v>
      </c>
      <c r="IE34" s="22" t="s">
        <v>42</v>
      </c>
      <c r="IF34" s="22"/>
      <c r="IG34" s="22"/>
      <c r="IH34" s="22"/>
      <c r="II34" s="22"/>
    </row>
    <row r="35" spans="1:243" s="21" customFormat="1" ht="31.5" customHeight="1">
      <c r="A35" s="57">
        <v>4.05</v>
      </c>
      <c r="B35" s="65" t="s">
        <v>88</v>
      </c>
      <c r="C35" s="33"/>
      <c r="D35" s="66">
        <v>9</v>
      </c>
      <c r="E35" s="67" t="s">
        <v>42</v>
      </c>
      <c r="F35" s="58">
        <v>714.56</v>
      </c>
      <c r="G35" s="43"/>
      <c r="H35" s="37"/>
      <c r="I35" s="38" t="s">
        <v>33</v>
      </c>
      <c r="J35" s="39">
        <f t="shared" si="4"/>
        <v>1</v>
      </c>
      <c r="K35" s="37" t="s">
        <v>34</v>
      </c>
      <c r="L35" s="37" t="s">
        <v>4</v>
      </c>
      <c r="M35" s="40"/>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 t="shared" si="5"/>
        <v>6431.04</v>
      </c>
      <c r="BB35" s="51">
        <f t="shared" si="6"/>
        <v>6431.04</v>
      </c>
      <c r="BC35" s="56" t="str">
        <f t="shared" si="7"/>
        <v>INR  Six Thousand Four Hundred &amp; Thirty One  and Paise Four Only</v>
      </c>
      <c r="IA35" s="21">
        <v>4.05</v>
      </c>
      <c r="IB35" s="21" t="s">
        <v>88</v>
      </c>
      <c r="ID35" s="21">
        <v>9</v>
      </c>
      <c r="IE35" s="22" t="s">
        <v>42</v>
      </c>
      <c r="IF35" s="22"/>
      <c r="IG35" s="22"/>
      <c r="IH35" s="22"/>
      <c r="II35" s="22"/>
    </row>
    <row r="36" spans="1:243" s="21" customFormat="1" ht="78.75">
      <c r="A36" s="57">
        <v>4.06</v>
      </c>
      <c r="B36" s="65" t="s">
        <v>89</v>
      </c>
      <c r="C36" s="33"/>
      <c r="D36" s="70"/>
      <c r="E36" s="70"/>
      <c r="F36" s="70"/>
      <c r="G36" s="70"/>
      <c r="H36" s="70"/>
      <c r="I36" s="70"/>
      <c r="J36" s="70"/>
      <c r="K36" s="70"/>
      <c r="L36" s="70"/>
      <c r="M36" s="70"/>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IA36" s="21">
        <v>4.06</v>
      </c>
      <c r="IB36" s="21" t="s">
        <v>89</v>
      </c>
      <c r="IE36" s="22"/>
      <c r="IF36" s="22"/>
      <c r="IG36" s="22"/>
      <c r="IH36" s="22"/>
      <c r="II36" s="22"/>
    </row>
    <row r="37" spans="1:243" s="21" customFormat="1" ht="31.5" customHeight="1">
      <c r="A37" s="57">
        <v>4.07</v>
      </c>
      <c r="B37" s="65" t="s">
        <v>51</v>
      </c>
      <c r="C37" s="33"/>
      <c r="D37" s="66">
        <v>140</v>
      </c>
      <c r="E37" s="67" t="s">
        <v>54</v>
      </c>
      <c r="F37" s="58">
        <v>78.61</v>
      </c>
      <c r="G37" s="43"/>
      <c r="H37" s="37"/>
      <c r="I37" s="38" t="s">
        <v>33</v>
      </c>
      <c r="J37" s="39">
        <f t="shared" si="4"/>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 t="shared" si="5"/>
        <v>11005.4</v>
      </c>
      <c r="BB37" s="51">
        <f t="shared" si="6"/>
        <v>11005.4</v>
      </c>
      <c r="BC37" s="56" t="str">
        <f t="shared" si="7"/>
        <v>INR  Eleven Thousand  &amp;Five  and Paise Forty Only</v>
      </c>
      <c r="IA37" s="21">
        <v>4.07</v>
      </c>
      <c r="IB37" s="21" t="s">
        <v>51</v>
      </c>
      <c r="ID37" s="21">
        <v>140</v>
      </c>
      <c r="IE37" s="22" t="s">
        <v>54</v>
      </c>
      <c r="IF37" s="22"/>
      <c r="IG37" s="22"/>
      <c r="IH37" s="22"/>
      <c r="II37" s="22"/>
    </row>
    <row r="38" spans="1:243" s="21" customFormat="1" ht="17.25" customHeight="1">
      <c r="A38" s="57">
        <v>5</v>
      </c>
      <c r="B38" s="65" t="s">
        <v>90</v>
      </c>
      <c r="C38" s="33"/>
      <c r="D38" s="70"/>
      <c r="E38" s="70"/>
      <c r="F38" s="70"/>
      <c r="G38" s="70"/>
      <c r="H38" s="70"/>
      <c r="I38" s="70"/>
      <c r="J38" s="70"/>
      <c r="K38" s="70"/>
      <c r="L38" s="70"/>
      <c r="M38" s="70"/>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IA38" s="21">
        <v>5</v>
      </c>
      <c r="IB38" s="21" t="s">
        <v>90</v>
      </c>
      <c r="IE38" s="22"/>
      <c r="IF38" s="22"/>
      <c r="IG38" s="22"/>
      <c r="IH38" s="22"/>
      <c r="II38" s="22"/>
    </row>
    <row r="39" spans="1:243" s="21" customFormat="1" ht="63">
      <c r="A39" s="57">
        <v>5.01</v>
      </c>
      <c r="B39" s="65" t="s">
        <v>91</v>
      </c>
      <c r="C39" s="33"/>
      <c r="D39" s="70"/>
      <c r="E39" s="70"/>
      <c r="F39" s="70"/>
      <c r="G39" s="70"/>
      <c r="H39" s="70"/>
      <c r="I39" s="70"/>
      <c r="J39" s="70"/>
      <c r="K39" s="70"/>
      <c r="L39" s="70"/>
      <c r="M39" s="70"/>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IA39" s="21">
        <v>5.01</v>
      </c>
      <c r="IB39" s="21" t="s">
        <v>91</v>
      </c>
      <c r="IE39" s="22"/>
      <c r="IF39" s="22"/>
      <c r="IG39" s="22"/>
      <c r="IH39" s="22"/>
      <c r="II39" s="22"/>
    </row>
    <row r="40" spans="1:243" s="21" customFormat="1" ht="31.5" customHeight="1">
      <c r="A40" s="59">
        <v>5.02</v>
      </c>
      <c r="B40" s="65" t="s">
        <v>56</v>
      </c>
      <c r="C40" s="33"/>
      <c r="D40" s="66">
        <v>18</v>
      </c>
      <c r="E40" s="67" t="s">
        <v>45</v>
      </c>
      <c r="F40" s="58">
        <v>5838.01</v>
      </c>
      <c r="G40" s="43"/>
      <c r="H40" s="37"/>
      <c r="I40" s="38" t="s">
        <v>33</v>
      </c>
      <c r="J40" s="39">
        <f t="shared" si="4"/>
        <v>1</v>
      </c>
      <c r="K40" s="37" t="s">
        <v>34</v>
      </c>
      <c r="L40" s="37" t="s">
        <v>4</v>
      </c>
      <c r="M40" s="40"/>
      <c r="N40" s="49"/>
      <c r="O40" s="49"/>
      <c r="P40" s="50"/>
      <c r="Q40" s="49"/>
      <c r="R40" s="49"/>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2">
        <f t="shared" si="5"/>
        <v>105084.18</v>
      </c>
      <c r="BB40" s="51">
        <f t="shared" si="6"/>
        <v>105084.18</v>
      </c>
      <c r="BC40" s="56" t="str">
        <f t="shared" si="7"/>
        <v>INR  One Lakh Five Thousand  &amp;Eighty Four  and Paise Eighteen Only</v>
      </c>
      <c r="IA40" s="21">
        <v>5.02</v>
      </c>
      <c r="IB40" s="21" t="s">
        <v>56</v>
      </c>
      <c r="ID40" s="21">
        <v>18</v>
      </c>
      <c r="IE40" s="22" t="s">
        <v>45</v>
      </c>
      <c r="IF40" s="22"/>
      <c r="IG40" s="22"/>
      <c r="IH40" s="22"/>
      <c r="II40" s="22"/>
    </row>
    <row r="41" spans="1:243" s="21" customFormat="1" ht="78.75">
      <c r="A41" s="57">
        <v>5.03</v>
      </c>
      <c r="B41" s="65" t="s">
        <v>92</v>
      </c>
      <c r="C41" s="33"/>
      <c r="D41" s="70"/>
      <c r="E41" s="70"/>
      <c r="F41" s="70"/>
      <c r="G41" s="70"/>
      <c r="H41" s="70"/>
      <c r="I41" s="70"/>
      <c r="J41" s="70"/>
      <c r="K41" s="70"/>
      <c r="L41" s="70"/>
      <c r="M41" s="70"/>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IA41" s="21">
        <v>5.03</v>
      </c>
      <c r="IB41" s="21" t="s">
        <v>92</v>
      </c>
      <c r="IE41" s="22"/>
      <c r="IF41" s="22"/>
      <c r="IG41" s="22"/>
      <c r="IH41" s="22"/>
      <c r="II41" s="22"/>
    </row>
    <row r="42" spans="1:243" s="21" customFormat="1" ht="31.5" customHeight="1">
      <c r="A42" s="57">
        <v>5.04</v>
      </c>
      <c r="B42" s="65" t="s">
        <v>56</v>
      </c>
      <c r="C42" s="33"/>
      <c r="D42" s="66">
        <v>3</v>
      </c>
      <c r="E42" s="67" t="s">
        <v>45</v>
      </c>
      <c r="F42" s="58">
        <v>7267.3</v>
      </c>
      <c r="G42" s="43"/>
      <c r="H42" s="37"/>
      <c r="I42" s="38" t="s">
        <v>33</v>
      </c>
      <c r="J42" s="39">
        <f t="shared" si="4"/>
        <v>1</v>
      </c>
      <c r="K42" s="37" t="s">
        <v>34</v>
      </c>
      <c r="L42" s="37" t="s">
        <v>4</v>
      </c>
      <c r="M42" s="40"/>
      <c r="N42" s="49"/>
      <c r="O42" s="49"/>
      <c r="P42" s="50"/>
      <c r="Q42" s="49"/>
      <c r="R42" s="49"/>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2">
        <f t="shared" si="5"/>
        <v>21801.9</v>
      </c>
      <c r="BB42" s="51">
        <f t="shared" si="6"/>
        <v>21801.9</v>
      </c>
      <c r="BC42" s="56" t="str">
        <f t="shared" si="7"/>
        <v>INR  Twenty One Thousand Eight Hundred &amp; One  and Paise Ninety Only</v>
      </c>
      <c r="IA42" s="21">
        <v>5.04</v>
      </c>
      <c r="IB42" s="21" t="s">
        <v>56</v>
      </c>
      <c r="ID42" s="21">
        <v>3</v>
      </c>
      <c r="IE42" s="22" t="s">
        <v>45</v>
      </c>
      <c r="IF42" s="22"/>
      <c r="IG42" s="22"/>
      <c r="IH42" s="22"/>
      <c r="II42" s="22"/>
    </row>
    <row r="43" spans="1:243" s="21" customFormat="1" ht="126">
      <c r="A43" s="57">
        <v>5.05</v>
      </c>
      <c r="B43" s="65" t="s">
        <v>93</v>
      </c>
      <c r="C43" s="33"/>
      <c r="D43" s="70"/>
      <c r="E43" s="70"/>
      <c r="F43" s="70"/>
      <c r="G43" s="70"/>
      <c r="H43" s="70"/>
      <c r="I43" s="70"/>
      <c r="J43" s="70"/>
      <c r="K43" s="70"/>
      <c r="L43" s="70"/>
      <c r="M43" s="70"/>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IA43" s="21">
        <v>5.05</v>
      </c>
      <c r="IB43" s="21" t="s">
        <v>93</v>
      </c>
      <c r="IE43" s="22"/>
      <c r="IF43" s="22"/>
      <c r="IG43" s="22"/>
      <c r="IH43" s="22"/>
      <c r="II43" s="22"/>
    </row>
    <row r="44" spans="1:243" s="21" customFormat="1" ht="31.5" customHeight="1">
      <c r="A44" s="57">
        <v>5.06</v>
      </c>
      <c r="B44" s="65" t="s">
        <v>94</v>
      </c>
      <c r="C44" s="33"/>
      <c r="D44" s="66">
        <v>8.5</v>
      </c>
      <c r="E44" s="67" t="s">
        <v>45</v>
      </c>
      <c r="F44" s="58">
        <v>7510.7</v>
      </c>
      <c r="G44" s="43"/>
      <c r="H44" s="37"/>
      <c r="I44" s="38" t="s">
        <v>33</v>
      </c>
      <c r="J44" s="39">
        <f t="shared" si="4"/>
        <v>1</v>
      </c>
      <c r="K44" s="37" t="s">
        <v>34</v>
      </c>
      <c r="L44" s="37" t="s">
        <v>4</v>
      </c>
      <c r="M44" s="40"/>
      <c r="N44" s="49"/>
      <c r="O44" s="49"/>
      <c r="P44" s="50"/>
      <c r="Q44" s="49"/>
      <c r="R44" s="49"/>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2">
        <f t="shared" si="5"/>
        <v>63840.95</v>
      </c>
      <c r="BB44" s="51">
        <f t="shared" si="6"/>
        <v>63840.95</v>
      </c>
      <c r="BC44" s="56" t="str">
        <f t="shared" si="7"/>
        <v>INR  Sixty Three Thousand Eight Hundred &amp; Forty  and Paise Ninety Five Only</v>
      </c>
      <c r="IA44" s="21">
        <v>5.06</v>
      </c>
      <c r="IB44" s="21" t="s">
        <v>94</v>
      </c>
      <c r="ID44" s="21">
        <v>8.5</v>
      </c>
      <c r="IE44" s="22" t="s">
        <v>45</v>
      </c>
      <c r="IF44" s="22"/>
      <c r="IG44" s="22"/>
      <c r="IH44" s="22"/>
      <c r="II44" s="22"/>
    </row>
    <row r="45" spans="1:243" s="21" customFormat="1" ht="78.75" customHeight="1">
      <c r="A45" s="57">
        <v>5.07</v>
      </c>
      <c r="B45" s="65" t="s">
        <v>95</v>
      </c>
      <c r="C45" s="33"/>
      <c r="D45" s="66">
        <v>14</v>
      </c>
      <c r="E45" s="67" t="s">
        <v>43</v>
      </c>
      <c r="F45" s="58">
        <v>48.93</v>
      </c>
      <c r="G45" s="43"/>
      <c r="H45" s="37"/>
      <c r="I45" s="38" t="s">
        <v>33</v>
      </c>
      <c r="J45" s="39">
        <f t="shared" si="4"/>
        <v>1</v>
      </c>
      <c r="K45" s="37" t="s">
        <v>34</v>
      </c>
      <c r="L45" s="37" t="s">
        <v>4</v>
      </c>
      <c r="M45" s="40"/>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2">
        <f t="shared" si="5"/>
        <v>685.02</v>
      </c>
      <c r="BB45" s="51">
        <f t="shared" si="6"/>
        <v>685.02</v>
      </c>
      <c r="BC45" s="56" t="str">
        <f t="shared" si="7"/>
        <v>INR  Six Hundred &amp; Eighty Five  and Paise Two Only</v>
      </c>
      <c r="IA45" s="21">
        <v>5.07</v>
      </c>
      <c r="IB45" s="21" t="s">
        <v>95</v>
      </c>
      <c r="ID45" s="21">
        <v>14</v>
      </c>
      <c r="IE45" s="22" t="s">
        <v>43</v>
      </c>
      <c r="IF45" s="22"/>
      <c r="IG45" s="22"/>
      <c r="IH45" s="22"/>
      <c r="II45" s="22"/>
    </row>
    <row r="46" spans="1:243" s="21" customFormat="1" ht="31.5" customHeight="1">
      <c r="A46" s="57">
        <v>6</v>
      </c>
      <c r="B46" s="65" t="s">
        <v>96</v>
      </c>
      <c r="C46" s="33"/>
      <c r="D46" s="70"/>
      <c r="E46" s="70"/>
      <c r="F46" s="70"/>
      <c r="G46" s="70"/>
      <c r="H46" s="70"/>
      <c r="I46" s="70"/>
      <c r="J46" s="70"/>
      <c r="K46" s="70"/>
      <c r="L46" s="70"/>
      <c r="M46" s="70"/>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IA46" s="21">
        <v>6</v>
      </c>
      <c r="IB46" s="21" t="s">
        <v>96</v>
      </c>
      <c r="IE46" s="22"/>
      <c r="IF46" s="22"/>
      <c r="IG46" s="22"/>
      <c r="IH46" s="22"/>
      <c r="II46" s="22"/>
    </row>
    <row r="47" spans="1:243" s="21" customFormat="1" ht="141.75">
      <c r="A47" s="57">
        <v>6.01</v>
      </c>
      <c r="B47" s="65" t="s">
        <v>97</v>
      </c>
      <c r="C47" s="33"/>
      <c r="D47" s="70"/>
      <c r="E47" s="70"/>
      <c r="F47" s="70"/>
      <c r="G47" s="70"/>
      <c r="H47" s="70"/>
      <c r="I47" s="70"/>
      <c r="J47" s="70"/>
      <c r="K47" s="70"/>
      <c r="L47" s="70"/>
      <c r="M47" s="70"/>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IA47" s="21">
        <v>6.01</v>
      </c>
      <c r="IB47" s="21" t="s">
        <v>97</v>
      </c>
      <c r="IE47" s="22"/>
      <c r="IF47" s="22"/>
      <c r="IG47" s="22"/>
      <c r="IH47" s="22"/>
      <c r="II47" s="22"/>
    </row>
    <row r="48" spans="1:243" s="21" customFormat="1" ht="47.25">
      <c r="A48" s="57">
        <v>6.02</v>
      </c>
      <c r="B48" s="65" t="s">
        <v>98</v>
      </c>
      <c r="C48" s="33"/>
      <c r="D48" s="66">
        <v>2.1</v>
      </c>
      <c r="E48" s="67" t="s">
        <v>42</v>
      </c>
      <c r="F48" s="58">
        <v>1767.43</v>
      </c>
      <c r="G48" s="43"/>
      <c r="H48" s="37"/>
      <c r="I48" s="38" t="s">
        <v>33</v>
      </c>
      <c r="J48" s="39">
        <f t="shared" si="4"/>
        <v>1</v>
      </c>
      <c r="K48" s="37" t="s">
        <v>34</v>
      </c>
      <c r="L48" s="37" t="s">
        <v>4</v>
      </c>
      <c r="M48" s="40"/>
      <c r="N48" s="49"/>
      <c r="O48" s="49"/>
      <c r="P48" s="50"/>
      <c r="Q48" s="49"/>
      <c r="R48" s="49"/>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2">
        <f t="shared" si="5"/>
        <v>3711.6</v>
      </c>
      <c r="BB48" s="51">
        <f t="shared" si="6"/>
        <v>3711.6</v>
      </c>
      <c r="BC48" s="56" t="str">
        <f t="shared" si="7"/>
        <v>INR  Three Thousand Seven Hundred &amp; Eleven  and Paise Sixty Only</v>
      </c>
      <c r="IA48" s="21">
        <v>6.02</v>
      </c>
      <c r="IB48" s="21" t="s">
        <v>98</v>
      </c>
      <c r="ID48" s="21">
        <v>2.1</v>
      </c>
      <c r="IE48" s="22" t="s">
        <v>42</v>
      </c>
      <c r="IF48" s="22"/>
      <c r="IG48" s="22"/>
      <c r="IH48" s="22"/>
      <c r="II48" s="22"/>
    </row>
    <row r="49" spans="1:243" s="21" customFormat="1" ht="94.5">
      <c r="A49" s="57">
        <v>6.03</v>
      </c>
      <c r="B49" s="65" t="s">
        <v>99</v>
      </c>
      <c r="C49" s="33"/>
      <c r="D49" s="70"/>
      <c r="E49" s="70"/>
      <c r="F49" s="70"/>
      <c r="G49" s="70"/>
      <c r="H49" s="70"/>
      <c r="I49" s="70"/>
      <c r="J49" s="70"/>
      <c r="K49" s="70"/>
      <c r="L49" s="70"/>
      <c r="M49" s="70"/>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IA49" s="21">
        <v>6.03</v>
      </c>
      <c r="IB49" s="21" t="s">
        <v>99</v>
      </c>
      <c r="IE49" s="22"/>
      <c r="IF49" s="22"/>
      <c r="IG49" s="22"/>
      <c r="IH49" s="22"/>
      <c r="II49" s="22"/>
    </row>
    <row r="50" spans="1:243" s="21" customFormat="1" ht="28.5">
      <c r="A50" s="57">
        <v>6.04</v>
      </c>
      <c r="B50" s="65" t="s">
        <v>100</v>
      </c>
      <c r="C50" s="33"/>
      <c r="D50" s="66">
        <v>1</v>
      </c>
      <c r="E50" s="67" t="s">
        <v>46</v>
      </c>
      <c r="F50" s="58">
        <v>205.96</v>
      </c>
      <c r="G50" s="43"/>
      <c r="H50" s="37"/>
      <c r="I50" s="38" t="s">
        <v>33</v>
      </c>
      <c r="J50" s="39">
        <f t="shared" si="4"/>
        <v>1</v>
      </c>
      <c r="K50" s="37" t="s">
        <v>34</v>
      </c>
      <c r="L50" s="37" t="s">
        <v>4</v>
      </c>
      <c r="M50" s="40"/>
      <c r="N50" s="49"/>
      <c r="O50" s="49"/>
      <c r="P50" s="50"/>
      <c r="Q50" s="49"/>
      <c r="R50" s="49"/>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2">
        <f t="shared" si="5"/>
        <v>205.96</v>
      </c>
      <c r="BB50" s="51">
        <f t="shared" si="6"/>
        <v>205.96</v>
      </c>
      <c r="BC50" s="56" t="str">
        <f t="shared" si="7"/>
        <v>INR  Two Hundred &amp; Five  and Paise Ninety Six Only</v>
      </c>
      <c r="IA50" s="21">
        <v>6.04</v>
      </c>
      <c r="IB50" s="21" t="s">
        <v>100</v>
      </c>
      <c r="ID50" s="21">
        <v>1</v>
      </c>
      <c r="IE50" s="22" t="s">
        <v>46</v>
      </c>
      <c r="IF50" s="22"/>
      <c r="IG50" s="22"/>
      <c r="IH50" s="22"/>
      <c r="II50" s="22"/>
    </row>
    <row r="51" spans="1:243" s="21" customFormat="1" ht="94.5">
      <c r="A51" s="57">
        <v>6.05</v>
      </c>
      <c r="B51" s="65" t="s">
        <v>101</v>
      </c>
      <c r="C51" s="33"/>
      <c r="D51" s="70"/>
      <c r="E51" s="70"/>
      <c r="F51" s="70"/>
      <c r="G51" s="70"/>
      <c r="H51" s="70"/>
      <c r="I51" s="70"/>
      <c r="J51" s="70"/>
      <c r="K51" s="70"/>
      <c r="L51" s="70"/>
      <c r="M51" s="70"/>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IA51" s="21">
        <v>6.05</v>
      </c>
      <c r="IB51" s="21" t="s">
        <v>101</v>
      </c>
      <c r="IE51" s="22"/>
      <c r="IF51" s="22"/>
      <c r="IG51" s="22"/>
      <c r="IH51" s="22"/>
      <c r="II51" s="22"/>
    </row>
    <row r="52" spans="1:243" s="21" customFormat="1" ht="28.5">
      <c r="A52" s="57">
        <v>6.06</v>
      </c>
      <c r="B52" s="65" t="s">
        <v>102</v>
      </c>
      <c r="C52" s="33"/>
      <c r="D52" s="66">
        <v>1</v>
      </c>
      <c r="E52" s="67" t="s">
        <v>46</v>
      </c>
      <c r="F52" s="58">
        <v>79.61</v>
      </c>
      <c r="G52" s="43"/>
      <c r="H52" s="37"/>
      <c r="I52" s="38" t="s">
        <v>33</v>
      </c>
      <c r="J52" s="39">
        <f t="shared" si="4"/>
        <v>1</v>
      </c>
      <c r="K52" s="37" t="s">
        <v>34</v>
      </c>
      <c r="L52" s="37" t="s">
        <v>4</v>
      </c>
      <c r="M52" s="40"/>
      <c r="N52" s="49"/>
      <c r="O52" s="49"/>
      <c r="P52" s="50"/>
      <c r="Q52" s="49"/>
      <c r="R52" s="49"/>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2">
        <f t="shared" si="5"/>
        <v>79.61</v>
      </c>
      <c r="BB52" s="51">
        <f t="shared" si="6"/>
        <v>79.61</v>
      </c>
      <c r="BC52" s="56" t="str">
        <f t="shared" si="7"/>
        <v>INR  Seventy Nine and Paise Sixty One Only</v>
      </c>
      <c r="IA52" s="21">
        <v>6.06</v>
      </c>
      <c r="IB52" s="21" t="s">
        <v>102</v>
      </c>
      <c r="ID52" s="21">
        <v>1</v>
      </c>
      <c r="IE52" s="22" t="s">
        <v>46</v>
      </c>
      <c r="IF52" s="22"/>
      <c r="IG52" s="22"/>
      <c r="IH52" s="22"/>
      <c r="II52" s="22"/>
    </row>
    <row r="53" spans="1:243" s="21" customFormat="1" ht="94.5">
      <c r="A53" s="57">
        <v>6.07</v>
      </c>
      <c r="B53" s="65" t="s">
        <v>103</v>
      </c>
      <c r="C53" s="33"/>
      <c r="D53" s="70"/>
      <c r="E53" s="70"/>
      <c r="F53" s="70"/>
      <c r="G53" s="70"/>
      <c r="H53" s="70"/>
      <c r="I53" s="70"/>
      <c r="J53" s="70"/>
      <c r="K53" s="70"/>
      <c r="L53" s="70"/>
      <c r="M53" s="70"/>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IA53" s="21">
        <v>6.07</v>
      </c>
      <c r="IB53" s="21" t="s">
        <v>103</v>
      </c>
      <c r="IE53" s="22"/>
      <c r="IF53" s="22"/>
      <c r="IG53" s="22"/>
      <c r="IH53" s="22"/>
      <c r="II53" s="22"/>
    </row>
    <row r="54" spans="1:243" s="21" customFormat="1" ht="28.5">
      <c r="A54" s="57">
        <v>6.08</v>
      </c>
      <c r="B54" s="65" t="s">
        <v>104</v>
      </c>
      <c r="C54" s="33"/>
      <c r="D54" s="66">
        <v>2</v>
      </c>
      <c r="E54" s="67" t="s">
        <v>46</v>
      </c>
      <c r="F54" s="58">
        <v>52.65</v>
      </c>
      <c r="G54" s="43"/>
      <c r="H54" s="37"/>
      <c r="I54" s="38" t="s">
        <v>33</v>
      </c>
      <c r="J54" s="39">
        <f t="shared" si="4"/>
        <v>1</v>
      </c>
      <c r="K54" s="37" t="s">
        <v>34</v>
      </c>
      <c r="L54" s="37" t="s">
        <v>4</v>
      </c>
      <c r="M54" s="40"/>
      <c r="N54" s="49"/>
      <c r="O54" s="49"/>
      <c r="P54" s="50"/>
      <c r="Q54" s="49"/>
      <c r="R54" s="49"/>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2">
        <f t="shared" si="5"/>
        <v>105.3</v>
      </c>
      <c r="BB54" s="51">
        <f t="shared" si="6"/>
        <v>105.3</v>
      </c>
      <c r="BC54" s="56" t="str">
        <f t="shared" si="7"/>
        <v>INR  One Hundred &amp; Five  and Paise Thirty Only</v>
      </c>
      <c r="IA54" s="21">
        <v>6.08</v>
      </c>
      <c r="IB54" s="21" t="s">
        <v>104</v>
      </c>
      <c r="ID54" s="21">
        <v>2</v>
      </c>
      <c r="IE54" s="22" t="s">
        <v>46</v>
      </c>
      <c r="IF54" s="22"/>
      <c r="IG54" s="22"/>
      <c r="IH54" s="22"/>
      <c r="II54" s="22"/>
    </row>
    <row r="55" spans="1:243" s="21" customFormat="1" ht="110.25">
      <c r="A55" s="57">
        <v>6.09</v>
      </c>
      <c r="B55" s="65" t="s">
        <v>105</v>
      </c>
      <c r="C55" s="33"/>
      <c r="D55" s="70"/>
      <c r="E55" s="70"/>
      <c r="F55" s="70"/>
      <c r="G55" s="70"/>
      <c r="H55" s="70"/>
      <c r="I55" s="70"/>
      <c r="J55" s="70"/>
      <c r="K55" s="70"/>
      <c r="L55" s="70"/>
      <c r="M55" s="70"/>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IA55" s="21">
        <v>6.09</v>
      </c>
      <c r="IB55" s="21" t="s">
        <v>105</v>
      </c>
      <c r="IE55" s="22"/>
      <c r="IF55" s="22"/>
      <c r="IG55" s="22"/>
      <c r="IH55" s="22"/>
      <c r="II55" s="22"/>
    </row>
    <row r="56" spans="1:243" s="21" customFormat="1" ht="18.75" customHeight="1">
      <c r="A56" s="57">
        <v>6.1</v>
      </c>
      <c r="B56" s="65" t="s">
        <v>106</v>
      </c>
      <c r="C56" s="33"/>
      <c r="D56" s="66">
        <v>1</v>
      </c>
      <c r="E56" s="67" t="s">
        <v>46</v>
      </c>
      <c r="F56" s="58">
        <v>54.58</v>
      </c>
      <c r="G56" s="43"/>
      <c r="H56" s="37"/>
      <c r="I56" s="38" t="s">
        <v>33</v>
      </c>
      <c r="J56" s="39">
        <f t="shared" si="4"/>
        <v>1</v>
      </c>
      <c r="K56" s="37" t="s">
        <v>34</v>
      </c>
      <c r="L56" s="37" t="s">
        <v>4</v>
      </c>
      <c r="M56" s="40"/>
      <c r="N56" s="49"/>
      <c r="O56" s="49"/>
      <c r="P56" s="50"/>
      <c r="Q56" s="49"/>
      <c r="R56" s="49"/>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2">
        <f t="shared" si="5"/>
        <v>54.58</v>
      </c>
      <c r="BB56" s="51">
        <f t="shared" si="6"/>
        <v>54.58</v>
      </c>
      <c r="BC56" s="56" t="str">
        <f t="shared" si="7"/>
        <v>INR  Fifty Four and Paise Fifty Eight Only</v>
      </c>
      <c r="IA56" s="21">
        <v>6.1</v>
      </c>
      <c r="IB56" s="21" t="s">
        <v>106</v>
      </c>
      <c r="ID56" s="21">
        <v>1</v>
      </c>
      <c r="IE56" s="22" t="s">
        <v>46</v>
      </c>
      <c r="IF56" s="22"/>
      <c r="IG56" s="22"/>
      <c r="IH56" s="22"/>
      <c r="II56" s="22"/>
    </row>
    <row r="57" spans="1:243" s="21" customFormat="1" ht="15.75">
      <c r="A57" s="57">
        <v>7</v>
      </c>
      <c r="B57" s="65" t="s">
        <v>107</v>
      </c>
      <c r="C57" s="33"/>
      <c r="D57" s="70"/>
      <c r="E57" s="70"/>
      <c r="F57" s="70"/>
      <c r="G57" s="70"/>
      <c r="H57" s="70"/>
      <c r="I57" s="70"/>
      <c r="J57" s="70"/>
      <c r="K57" s="70"/>
      <c r="L57" s="70"/>
      <c r="M57" s="70"/>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IA57" s="21">
        <v>7</v>
      </c>
      <c r="IB57" s="21" t="s">
        <v>107</v>
      </c>
      <c r="IE57" s="22"/>
      <c r="IF57" s="22"/>
      <c r="IG57" s="22"/>
      <c r="IH57" s="22"/>
      <c r="II57" s="22"/>
    </row>
    <row r="58" spans="1:243" s="21" customFormat="1" ht="94.5">
      <c r="A58" s="57">
        <v>7.01</v>
      </c>
      <c r="B58" s="65" t="s">
        <v>108</v>
      </c>
      <c r="C58" s="33"/>
      <c r="D58" s="66">
        <v>752</v>
      </c>
      <c r="E58" s="67" t="s">
        <v>54</v>
      </c>
      <c r="F58" s="58">
        <v>68.57</v>
      </c>
      <c r="G58" s="43"/>
      <c r="H58" s="37"/>
      <c r="I58" s="38" t="s">
        <v>33</v>
      </c>
      <c r="J58" s="39">
        <f t="shared" si="4"/>
        <v>1</v>
      </c>
      <c r="K58" s="37" t="s">
        <v>34</v>
      </c>
      <c r="L58" s="37" t="s">
        <v>4</v>
      </c>
      <c r="M58" s="40"/>
      <c r="N58" s="49"/>
      <c r="O58" s="49"/>
      <c r="P58" s="50"/>
      <c r="Q58" s="49"/>
      <c r="R58" s="49"/>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2">
        <f t="shared" si="5"/>
        <v>51564.64</v>
      </c>
      <c r="BB58" s="51">
        <f t="shared" si="6"/>
        <v>51564.64</v>
      </c>
      <c r="BC58" s="56" t="str">
        <f t="shared" si="7"/>
        <v>INR  Fifty One Thousand Five Hundred &amp; Sixty Four  and Paise Sixty Four Only</v>
      </c>
      <c r="IA58" s="21">
        <v>7.01</v>
      </c>
      <c r="IB58" s="21" t="s">
        <v>108</v>
      </c>
      <c r="ID58" s="21">
        <v>752</v>
      </c>
      <c r="IE58" s="22" t="s">
        <v>54</v>
      </c>
      <c r="IF58" s="22"/>
      <c r="IG58" s="22"/>
      <c r="IH58" s="22"/>
      <c r="II58" s="22"/>
    </row>
    <row r="59" spans="1:243" s="21" customFormat="1" ht="267.75">
      <c r="A59" s="57">
        <v>7.02</v>
      </c>
      <c r="B59" s="65" t="s">
        <v>109</v>
      </c>
      <c r="C59" s="33"/>
      <c r="D59" s="70"/>
      <c r="E59" s="70"/>
      <c r="F59" s="70"/>
      <c r="G59" s="70"/>
      <c r="H59" s="70"/>
      <c r="I59" s="70"/>
      <c r="J59" s="70"/>
      <c r="K59" s="70"/>
      <c r="L59" s="70"/>
      <c r="M59" s="70"/>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IA59" s="21">
        <v>7.02</v>
      </c>
      <c r="IB59" s="21" t="s">
        <v>109</v>
      </c>
      <c r="IE59" s="22"/>
      <c r="IF59" s="22"/>
      <c r="IG59" s="22"/>
      <c r="IH59" s="22"/>
      <c r="II59" s="22"/>
    </row>
    <row r="60" spans="1:243" s="21" customFormat="1" ht="42.75">
      <c r="A60" s="57">
        <v>7.03</v>
      </c>
      <c r="B60" s="65" t="s">
        <v>110</v>
      </c>
      <c r="C60" s="33"/>
      <c r="D60" s="66">
        <v>9</v>
      </c>
      <c r="E60" s="67" t="s">
        <v>42</v>
      </c>
      <c r="F60" s="58">
        <v>2638.14</v>
      </c>
      <c r="G60" s="43"/>
      <c r="H60" s="37"/>
      <c r="I60" s="38" t="s">
        <v>33</v>
      </c>
      <c r="J60" s="39">
        <f t="shared" si="4"/>
        <v>1</v>
      </c>
      <c r="K60" s="37" t="s">
        <v>34</v>
      </c>
      <c r="L60" s="37" t="s">
        <v>4</v>
      </c>
      <c r="M60" s="40"/>
      <c r="N60" s="49"/>
      <c r="O60" s="49"/>
      <c r="P60" s="50"/>
      <c r="Q60" s="49"/>
      <c r="R60" s="49"/>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2">
        <f t="shared" si="5"/>
        <v>23743.26</v>
      </c>
      <c r="BB60" s="51">
        <f t="shared" si="6"/>
        <v>23743.26</v>
      </c>
      <c r="BC60" s="56" t="str">
        <f t="shared" si="7"/>
        <v>INR  Twenty Three Thousand Seven Hundred &amp; Forty Three  and Paise Twenty Six Only</v>
      </c>
      <c r="IA60" s="21">
        <v>7.03</v>
      </c>
      <c r="IB60" s="21" t="s">
        <v>110</v>
      </c>
      <c r="ID60" s="21">
        <v>9</v>
      </c>
      <c r="IE60" s="22" t="s">
        <v>42</v>
      </c>
      <c r="IF60" s="22"/>
      <c r="IG60" s="22"/>
      <c r="IH60" s="22"/>
      <c r="II60" s="22"/>
    </row>
    <row r="61" spans="1:243" s="21" customFormat="1" ht="42.75">
      <c r="A61" s="57">
        <v>7.04</v>
      </c>
      <c r="B61" s="65" t="s">
        <v>111</v>
      </c>
      <c r="C61" s="33"/>
      <c r="D61" s="66">
        <v>2</v>
      </c>
      <c r="E61" s="67" t="s">
        <v>46</v>
      </c>
      <c r="F61" s="58">
        <v>371.94</v>
      </c>
      <c r="G61" s="43"/>
      <c r="H61" s="37"/>
      <c r="I61" s="38" t="s">
        <v>33</v>
      </c>
      <c r="J61" s="39">
        <f t="shared" si="4"/>
        <v>1</v>
      </c>
      <c r="K61" s="37" t="s">
        <v>34</v>
      </c>
      <c r="L61" s="37" t="s">
        <v>4</v>
      </c>
      <c r="M61" s="40"/>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2">
        <f t="shared" si="5"/>
        <v>743.88</v>
      </c>
      <c r="BB61" s="51">
        <f t="shared" si="6"/>
        <v>743.88</v>
      </c>
      <c r="BC61" s="56" t="str">
        <f t="shared" si="7"/>
        <v>INR  Seven Hundred &amp; Forty Three  and Paise Eighty Eight Only</v>
      </c>
      <c r="IA61" s="21">
        <v>7.04</v>
      </c>
      <c r="IB61" s="21" t="s">
        <v>111</v>
      </c>
      <c r="ID61" s="21">
        <v>2</v>
      </c>
      <c r="IE61" s="22" t="s">
        <v>46</v>
      </c>
      <c r="IF61" s="22"/>
      <c r="IG61" s="22"/>
      <c r="IH61" s="22"/>
      <c r="II61" s="22"/>
    </row>
    <row r="62" spans="1:243" s="21" customFormat="1" ht="47.25">
      <c r="A62" s="57">
        <v>7.05</v>
      </c>
      <c r="B62" s="65" t="s">
        <v>112</v>
      </c>
      <c r="C62" s="33"/>
      <c r="D62" s="70"/>
      <c r="E62" s="70"/>
      <c r="F62" s="70"/>
      <c r="G62" s="70"/>
      <c r="H62" s="70"/>
      <c r="I62" s="70"/>
      <c r="J62" s="70"/>
      <c r="K62" s="70"/>
      <c r="L62" s="70"/>
      <c r="M62" s="70"/>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IA62" s="21">
        <v>7.05</v>
      </c>
      <c r="IB62" s="21" t="s">
        <v>112</v>
      </c>
      <c r="IE62" s="22"/>
      <c r="IF62" s="22"/>
      <c r="IG62" s="22"/>
      <c r="IH62" s="22"/>
      <c r="II62" s="22"/>
    </row>
    <row r="63" spans="1:243" s="21" customFormat="1" ht="42.75">
      <c r="A63" s="57">
        <v>7.06</v>
      </c>
      <c r="B63" s="65" t="s">
        <v>113</v>
      </c>
      <c r="C63" s="33"/>
      <c r="D63" s="66">
        <v>9</v>
      </c>
      <c r="E63" s="67" t="s">
        <v>42</v>
      </c>
      <c r="F63" s="58">
        <v>972.12</v>
      </c>
      <c r="G63" s="43"/>
      <c r="H63" s="37"/>
      <c r="I63" s="38" t="s">
        <v>33</v>
      </c>
      <c r="J63" s="39">
        <f t="shared" si="4"/>
        <v>1</v>
      </c>
      <c r="K63" s="37" t="s">
        <v>34</v>
      </c>
      <c r="L63" s="37" t="s">
        <v>4</v>
      </c>
      <c r="M63" s="40"/>
      <c r="N63" s="49"/>
      <c r="O63" s="49"/>
      <c r="P63" s="50"/>
      <c r="Q63" s="49"/>
      <c r="R63" s="49"/>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2">
        <f t="shared" si="5"/>
        <v>8749.08</v>
      </c>
      <c r="BB63" s="51">
        <f t="shared" si="6"/>
        <v>8749.08</v>
      </c>
      <c r="BC63" s="56" t="str">
        <f t="shared" si="7"/>
        <v>INR  Eight Thousand Seven Hundred &amp; Forty Nine  and Paise Eight Only</v>
      </c>
      <c r="IA63" s="21">
        <v>7.06</v>
      </c>
      <c r="IB63" s="21" t="s">
        <v>113</v>
      </c>
      <c r="ID63" s="21">
        <v>9</v>
      </c>
      <c r="IE63" s="22" t="s">
        <v>42</v>
      </c>
      <c r="IF63" s="22"/>
      <c r="IG63" s="22"/>
      <c r="IH63" s="22"/>
      <c r="II63" s="22"/>
    </row>
    <row r="64" spans="1:243" s="21" customFormat="1" ht="110.25">
      <c r="A64" s="57">
        <v>7.07</v>
      </c>
      <c r="B64" s="65" t="s">
        <v>114</v>
      </c>
      <c r="C64" s="33"/>
      <c r="D64" s="70"/>
      <c r="E64" s="70"/>
      <c r="F64" s="70"/>
      <c r="G64" s="70"/>
      <c r="H64" s="70"/>
      <c r="I64" s="70"/>
      <c r="J64" s="70"/>
      <c r="K64" s="70"/>
      <c r="L64" s="70"/>
      <c r="M64" s="70"/>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IA64" s="21">
        <v>7.07</v>
      </c>
      <c r="IB64" s="21" t="s">
        <v>114</v>
      </c>
      <c r="IE64" s="22"/>
      <c r="IF64" s="22"/>
      <c r="IG64" s="22"/>
      <c r="IH64" s="22"/>
      <c r="II64" s="22"/>
    </row>
    <row r="65" spans="1:243" s="21" customFormat="1" ht="78.75">
      <c r="A65" s="57">
        <v>7.08</v>
      </c>
      <c r="B65" s="65" t="s">
        <v>115</v>
      </c>
      <c r="C65" s="33"/>
      <c r="D65" s="66">
        <v>20</v>
      </c>
      <c r="E65" s="67" t="s">
        <v>54</v>
      </c>
      <c r="F65" s="58">
        <v>100.53</v>
      </c>
      <c r="G65" s="43"/>
      <c r="H65" s="37"/>
      <c r="I65" s="38" t="s">
        <v>33</v>
      </c>
      <c r="J65" s="39">
        <f t="shared" si="4"/>
        <v>1</v>
      </c>
      <c r="K65" s="37" t="s">
        <v>34</v>
      </c>
      <c r="L65" s="37" t="s">
        <v>4</v>
      </c>
      <c r="M65" s="40"/>
      <c r="N65" s="49"/>
      <c r="O65" s="49"/>
      <c r="P65" s="50"/>
      <c r="Q65" s="49"/>
      <c r="R65" s="49"/>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2">
        <f t="shared" si="5"/>
        <v>2010.6</v>
      </c>
      <c r="BB65" s="51">
        <f t="shared" si="6"/>
        <v>2010.6</v>
      </c>
      <c r="BC65" s="56" t="str">
        <f t="shared" si="7"/>
        <v>INR  Two Thousand  &amp;Ten  and Paise Sixty Only</v>
      </c>
      <c r="IA65" s="21">
        <v>7.08</v>
      </c>
      <c r="IB65" s="21" t="s">
        <v>115</v>
      </c>
      <c r="ID65" s="21">
        <v>20</v>
      </c>
      <c r="IE65" s="22" t="s">
        <v>54</v>
      </c>
      <c r="IF65" s="22"/>
      <c r="IG65" s="22"/>
      <c r="IH65" s="22"/>
      <c r="II65" s="22"/>
    </row>
    <row r="66" spans="1:243" s="21" customFormat="1" ht="126">
      <c r="A66" s="57">
        <v>7.09</v>
      </c>
      <c r="B66" s="65" t="s">
        <v>116</v>
      </c>
      <c r="C66" s="33"/>
      <c r="D66" s="70"/>
      <c r="E66" s="70"/>
      <c r="F66" s="70"/>
      <c r="G66" s="70"/>
      <c r="H66" s="70"/>
      <c r="I66" s="70"/>
      <c r="J66" s="70"/>
      <c r="K66" s="70"/>
      <c r="L66" s="70"/>
      <c r="M66" s="70"/>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IA66" s="21">
        <v>7.09</v>
      </c>
      <c r="IB66" s="21" t="s">
        <v>116</v>
      </c>
      <c r="IE66" s="22"/>
      <c r="IF66" s="22"/>
      <c r="IG66" s="22"/>
      <c r="IH66" s="22"/>
      <c r="II66" s="22"/>
    </row>
    <row r="67" spans="1:243" s="21" customFormat="1" ht="30.75" customHeight="1">
      <c r="A67" s="57">
        <v>7.1</v>
      </c>
      <c r="B67" s="65" t="s">
        <v>117</v>
      </c>
      <c r="C67" s="33"/>
      <c r="D67" s="66">
        <v>634</v>
      </c>
      <c r="E67" s="67" t="s">
        <v>54</v>
      </c>
      <c r="F67" s="58">
        <v>135.82</v>
      </c>
      <c r="G67" s="43"/>
      <c r="H67" s="37"/>
      <c r="I67" s="38" t="s">
        <v>33</v>
      </c>
      <c r="J67" s="39">
        <f t="shared" si="4"/>
        <v>1</v>
      </c>
      <c r="K67" s="37" t="s">
        <v>34</v>
      </c>
      <c r="L67" s="37" t="s">
        <v>4</v>
      </c>
      <c r="M67" s="40"/>
      <c r="N67" s="49"/>
      <c r="O67" s="49"/>
      <c r="P67" s="50"/>
      <c r="Q67" s="49"/>
      <c r="R67" s="49"/>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2">
        <f t="shared" si="5"/>
        <v>86109.88</v>
      </c>
      <c r="BB67" s="51">
        <f t="shared" si="6"/>
        <v>86109.88</v>
      </c>
      <c r="BC67" s="56" t="str">
        <f t="shared" si="7"/>
        <v>INR  Eighty Six Thousand One Hundred &amp; Nine  and Paise Eighty Eight Only</v>
      </c>
      <c r="IA67" s="21">
        <v>7.1</v>
      </c>
      <c r="IB67" s="21" t="s">
        <v>117</v>
      </c>
      <c r="ID67" s="21">
        <v>634</v>
      </c>
      <c r="IE67" s="22" t="s">
        <v>54</v>
      </c>
      <c r="IF67" s="22"/>
      <c r="IG67" s="22"/>
      <c r="IH67" s="22"/>
      <c r="II67" s="22"/>
    </row>
    <row r="68" spans="1:243" s="21" customFormat="1" ht="157.5">
      <c r="A68" s="57">
        <v>7.11</v>
      </c>
      <c r="B68" s="65" t="s">
        <v>118</v>
      </c>
      <c r="C68" s="33"/>
      <c r="D68" s="70"/>
      <c r="E68" s="70"/>
      <c r="F68" s="70"/>
      <c r="G68" s="70"/>
      <c r="H68" s="70"/>
      <c r="I68" s="70"/>
      <c r="J68" s="70"/>
      <c r="K68" s="70"/>
      <c r="L68" s="70"/>
      <c r="M68" s="70"/>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IA68" s="21">
        <v>7.11</v>
      </c>
      <c r="IB68" s="21" t="s">
        <v>118</v>
      </c>
      <c r="IE68" s="22"/>
      <c r="IF68" s="22"/>
      <c r="IG68" s="22"/>
      <c r="IH68" s="22"/>
      <c r="II68" s="22"/>
    </row>
    <row r="69" spans="1:243" s="21" customFormat="1" ht="30" customHeight="1">
      <c r="A69" s="57">
        <v>7.12</v>
      </c>
      <c r="B69" s="65" t="s">
        <v>119</v>
      </c>
      <c r="C69" s="33"/>
      <c r="D69" s="66">
        <v>76</v>
      </c>
      <c r="E69" s="67" t="s">
        <v>46</v>
      </c>
      <c r="F69" s="58">
        <v>126.79</v>
      </c>
      <c r="G69" s="43"/>
      <c r="H69" s="37"/>
      <c r="I69" s="38" t="s">
        <v>33</v>
      </c>
      <c r="J69" s="39">
        <f t="shared" si="4"/>
        <v>1</v>
      </c>
      <c r="K69" s="37" t="s">
        <v>34</v>
      </c>
      <c r="L69" s="37" t="s">
        <v>4</v>
      </c>
      <c r="M69" s="40"/>
      <c r="N69" s="49"/>
      <c r="O69" s="49"/>
      <c r="P69" s="50"/>
      <c r="Q69" s="49"/>
      <c r="R69" s="49"/>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2">
        <f t="shared" si="5"/>
        <v>9636.04</v>
      </c>
      <c r="BB69" s="51">
        <f t="shared" si="6"/>
        <v>9636.04</v>
      </c>
      <c r="BC69" s="56" t="str">
        <f t="shared" si="7"/>
        <v>INR  Nine Thousand Six Hundred &amp; Thirty Six  and Paise Four Only</v>
      </c>
      <c r="IA69" s="21">
        <v>7.12</v>
      </c>
      <c r="IB69" s="21" t="s">
        <v>119</v>
      </c>
      <c r="ID69" s="21">
        <v>76</v>
      </c>
      <c r="IE69" s="22" t="s">
        <v>46</v>
      </c>
      <c r="IF69" s="22"/>
      <c r="IG69" s="22"/>
      <c r="IH69" s="22"/>
      <c r="II69" s="22"/>
    </row>
    <row r="70" spans="1:243" s="21" customFormat="1" ht="15.75">
      <c r="A70" s="57">
        <v>8</v>
      </c>
      <c r="B70" s="65" t="s">
        <v>120</v>
      </c>
      <c r="C70" s="33"/>
      <c r="D70" s="70"/>
      <c r="E70" s="70"/>
      <c r="F70" s="70"/>
      <c r="G70" s="70"/>
      <c r="H70" s="70"/>
      <c r="I70" s="70"/>
      <c r="J70" s="70"/>
      <c r="K70" s="70"/>
      <c r="L70" s="70"/>
      <c r="M70" s="70"/>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IA70" s="21">
        <v>8</v>
      </c>
      <c r="IB70" s="21" t="s">
        <v>120</v>
      </c>
      <c r="IE70" s="22"/>
      <c r="IF70" s="22"/>
      <c r="IG70" s="22"/>
      <c r="IH70" s="22"/>
      <c r="II70" s="22"/>
    </row>
    <row r="71" spans="1:243" s="21" customFormat="1" ht="252">
      <c r="A71" s="57">
        <v>8.01</v>
      </c>
      <c r="B71" s="65" t="s">
        <v>121</v>
      </c>
      <c r="C71" s="33"/>
      <c r="D71" s="66">
        <v>42.5</v>
      </c>
      <c r="E71" s="67" t="s">
        <v>42</v>
      </c>
      <c r="F71" s="58">
        <v>750.46</v>
      </c>
      <c r="G71" s="43"/>
      <c r="H71" s="37"/>
      <c r="I71" s="38" t="s">
        <v>33</v>
      </c>
      <c r="J71" s="39">
        <f t="shared" si="4"/>
        <v>1</v>
      </c>
      <c r="K71" s="37" t="s">
        <v>34</v>
      </c>
      <c r="L71" s="37" t="s">
        <v>4</v>
      </c>
      <c r="M71" s="40"/>
      <c r="N71" s="49"/>
      <c r="O71" s="49"/>
      <c r="P71" s="50"/>
      <c r="Q71" s="49"/>
      <c r="R71" s="49"/>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2">
        <f t="shared" si="5"/>
        <v>31894.55</v>
      </c>
      <c r="BB71" s="51">
        <f t="shared" si="6"/>
        <v>31894.55</v>
      </c>
      <c r="BC71" s="56" t="str">
        <f t="shared" si="7"/>
        <v>INR  Thirty One Thousand Eight Hundred &amp; Ninety Four  and Paise Fifty Five Only</v>
      </c>
      <c r="IA71" s="21">
        <v>8.01</v>
      </c>
      <c r="IB71" s="21" t="s">
        <v>121</v>
      </c>
      <c r="ID71" s="21">
        <v>42.5</v>
      </c>
      <c r="IE71" s="22" t="s">
        <v>42</v>
      </c>
      <c r="IF71" s="22"/>
      <c r="IG71" s="22"/>
      <c r="IH71" s="22"/>
      <c r="II71" s="22"/>
    </row>
    <row r="72" spans="1:243" s="21" customFormat="1" ht="63">
      <c r="A72" s="57">
        <v>8.02</v>
      </c>
      <c r="B72" s="65" t="s">
        <v>122</v>
      </c>
      <c r="C72" s="33"/>
      <c r="D72" s="70"/>
      <c r="E72" s="70"/>
      <c r="F72" s="70"/>
      <c r="G72" s="70"/>
      <c r="H72" s="70"/>
      <c r="I72" s="70"/>
      <c r="J72" s="70"/>
      <c r="K72" s="70"/>
      <c r="L72" s="70"/>
      <c r="M72" s="70"/>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IA72" s="21">
        <v>8.02</v>
      </c>
      <c r="IB72" s="21" t="s">
        <v>122</v>
      </c>
      <c r="IE72" s="22"/>
      <c r="IF72" s="22"/>
      <c r="IG72" s="22"/>
      <c r="IH72" s="22"/>
      <c r="II72" s="22"/>
    </row>
    <row r="73" spans="1:243" s="21" customFormat="1" ht="28.5">
      <c r="A73" s="57">
        <v>8.03</v>
      </c>
      <c r="B73" s="65" t="s">
        <v>123</v>
      </c>
      <c r="C73" s="33"/>
      <c r="D73" s="66">
        <v>2.5</v>
      </c>
      <c r="E73" s="67" t="s">
        <v>42</v>
      </c>
      <c r="F73" s="58">
        <v>500.44</v>
      </c>
      <c r="G73" s="43"/>
      <c r="H73" s="37"/>
      <c r="I73" s="38" t="s">
        <v>33</v>
      </c>
      <c r="J73" s="39">
        <f t="shared" si="4"/>
        <v>1</v>
      </c>
      <c r="K73" s="37" t="s">
        <v>34</v>
      </c>
      <c r="L73" s="37" t="s">
        <v>4</v>
      </c>
      <c r="M73" s="40"/>
      <c r="N73" s="49"/>
      <c r="O73" s="49"/>
      <c r="P73" s="50"/>
      <c r="Q73" s="49"/>
      <c r="R73" s="49"/>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2">
        <f t="shared" si="5"/>
        <v>1251.1</v>
      </c>
      <c r="BB73" s="51">
        <f t="shared" si="6"/>
        <v>1251.1</v>
      </c>
      <c r="BC73" s="56" t="str">
        <f t="shared" si="7"/>
        <v>INR  One Thousand Two Hundred &amp; Fifty One  and Paise Ten Only</v>
      </c>
      <c r="IA73" s="21">
        <v>8.03</v>
      </c>
      <c r="IB73" s="21" t="s">
        <v>123</v>
      </c>
      <c r="ID73" s="21">
        <v>2.5</v>
      </c>
      <c r="IE73" s="22" t="s">
        <v>42</v>
      </c>
      <c r="IF73" s="22"/>
      <c r="IG73" s="22"/>
      <c r="IH73" s="22"/>
      <c r="II73" s="22"/>
    </row>
    <row r="74" spans="1:243" s="21" customFormat="1" ht="47.25">
      <c r="A74" s="57">
        <v>8.04</v>
      </c>
      <c r="B74" s="65" t="s">
        <v>124</v>
      </c>
      <c r="C74" s="33"/>
      <c r="D74" s="70"/>
      <c r="E74" s="70"/>
      <c r="F74" s="70"/>
      <c r="G74" s="70"/>
      <c r="H74" s="70"/>
      <c r="I74" s="70"/>
      <c r="J74" s="70"/>
      <c r="K74" s="70"/>
      <c r="L74" s="70"/>
      <c r="M74" s="70"/>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IA74" s="21">
        <v>8.04</v>
      </c>
      <c r="IB74" s="21" t="s">
        <v>124</v>
      </c>
      <c r="IE74" s="22"/>
      <c r="IF74" s="22"/>
      <c r="IG74" s="22"/>
      <c r="IH74" s="22"/>
      <c r="II74" s="22"/>
    </row>
    <row r="75" spans="1:243" s="21" customFormat="1" ht="33" customHeight="1">
      <c r="A75" s="57">
        <v>8.05</v>
      </c>
      <c r="B75" s="65" t="s">
        <v>125</v>
      </c>
      <c r="C75" s="33"/>
      <c r="D75" s="66">
        <v>50</v>
      </c>
      <c r="E75" s="67" t="s">
        <v>43</v>
      </c>
      <c r="F75" s="58">
        <v>69.71</v>
      </c>
      <c r="G75" s="43"/>
      <c r="H75" s="37"/>
      <c r="I75" s="38" t="s">
        <v>33</v>
      </c>
      <c r="J75" s="39">
        <f t="shared" si="4"/>
        <v>1</v>
      </c>
      <c r="K75" s="37" t="s">
        <v>34</v>
      </c>
      <c r="L75" s="37" t="s">
        <v>4</v>
      </c>
      <c r="M75" s="40"/>
      <c r="N75" s="49"/>
      <c r="O75" s="49"/>
      <c r="P75" s="50"/>
      <c r="Q75" s="49"/>
      <c r="R75" s="49"/>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2">
        <f t="shared" si="5"/>
        <v>3485.5</v>
      </c>
      <c r="BB75" s="51">
        <f t="shared" si="6"/>
        <v>3485.5</v>
      </c>
      <c r="BC75" s="56" t="str">
        <f t="shared" si="7"/>
        <v>INR  Three Thousand Four Hundred &amp; Eighty Five  and Paise Fifty Only</v>
      </c>
      <c r="IA75" s="21">
        <v>8.05</v>
      </c>
      <c r="IB75" s="21" t="s">
        <v>125</v>
      </c>
      <c r="ID75" s="21">
        <v>50</v>
      </c>
      <c r="IE75" s="22" t="s">
        <v>43</v>
      </c>
      <c r="IF75" s="22"/>
      <c r="IG75" s="22"/>
      <c r="IH75" s="22"/>
      <c r="II75" s="22"/>
    </row>
    <row r="76" spans="1:243" s="21" customFormat="1" ht="15.75">
      <c r="A76" s="57">
        <v>9</v>
      </c>
      <c r="B76" s="65" t="s">
        <v>126</v>
      </c>
      <c r="C76" s="33"/>
      <c r="D76" s="70"/>
      <c r="E76" s="70"/>
      <c r="F76" s="70"/>
      <c r="G76" s="70"/>
      <c r="H76" s="70"/>
      <c r="I76" s="70"/>
      <c r="J76" s="70"/>
      <c r="K76" s="70"/>
      <c r="L76" s="70"/>
      <c r="M76" s="70"/>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IA76" s="21">
        <v>9</v>
      </c>
      <c r="IB76" s="21" t="s">
        <v>126</v>
      </c>
      <c r="IE76" s="22"/>
      <c r="IF76" s="22"/>
      <c r="IG76" s="22"/>
      <c r="IH76" s="22"/>
      <c r="II76" s="22"/>
    </row>
    <row r="77" spans="1:243" s="21" customFormat="1" ht="94.5">
      <c r="A77" s="57">
        <v>9.01</v>
      </c>
      <c r="B77" s="65" t="s">
        <v>127</v>
      </c>
      <c r="C77" s="33"/>
      <c r="D77" s="70"/>
      <c r="E77" s="70"/>
      <c r="F77" s="70"/>
      <c r="G77" s="70"/>
      <c r="H77" s="70"/>
      <c r="I77" s="70"/>
      <c r="J77" s="70"/>
      <c r="K77" s="70"/>
      <c r="L77" s="70"/>
      <c r="M77" s="70"/>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IA77" s="21">
        <v>9.01</v>
      </c>
      <c r="IB77" s="21" t="s">
        <v>127</v>
      </c>
      <c r="IE77" s="22"/>
      <c r="IF77" s="22"/>
      <c r="IG77" s="22"/>
      <c r="IH77" s="22"/>
      <c r="II77" s="22"/>
    </row>
    <row r="78" spans="1:243" s="21" customFormat="1" ht="30" customHeight="1">
      <c r="A78" s="57">
        <v>9.02</v>
      </c>
      <c r="B78" s="65" t="s">
        <v>128</v>
      </c>
      <c r="C78" s="33"/>
      <c r="D78" s="66">
        <v>14</v>
      </c>
      <c r="E78" s="67" t="s">
        <v>43</v>
      </c>
      <c r="F78" s="58">
        <v>228.15</v>
      </c>
      <c r="G78" s="43"/>
      <c r="H78" s="37"/>
      <c r="I78" s="38" t="s">
        <v>33</v>
      </c>
      <c r="J78" s="39">
        <f t="shared" si="4"/>
        <v>1</v>
      </c>
      <c r="K78" s="37" t="s">
        <v>34</v>
      </c>
      <c r="L78" s="37" t="s">
        <v>4</v>
      </c>
      <c r="M78" s="40"/>
      <c r="N78" s="49"/>
      <c r="O78" s="49"/>
      <c r="P78" s="50"/>
      <c r="Q78" s="49"/>
      <c r="R78" s="49"/>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2">
        <f t="shared" si="5"/>
        <v>3194.1</v>
      </c>
      <c r="BB78" s="51">
        <f t="shared" si="6"/>
        <v>3194.1</v>
      </c>
      <c r="BC78" s="56" t="str">
        <f t="shared" si="7"/>
        <v>INR  Three Thousand One Hundred &amp; Ninety Four  and Paise Ten Only</v>
      </c>
      <c r="IA78" s="21">
        <v>9.02</v>
      </c>
      <c r="IB78" s="21" t="s">
        <v>128</v>
      </c>
      <c r="ID78" s="21">
        <v>14</v>
      </c>
      <c r="IE78" s="22" t="s">
        <v>43</v>
      </c>
      <c r="IF78" s="22"/>
      <c r="IG78" s="22"/>
      <c r="IH78" s="22"/>
      <c r="II78" s="22"/>
    </row>
    <row r="79" spans="1:243" s="21" customFormat="1" ht="110.25">
      <c r="A79" s="57">
        <v>9.03</v>
      </c>
      <c r="B79" s="65" t="s">
        <v>129</v>
      </c>
      <c r="C79" s="33"/>
      <c r="D79" s="70"/>
      <c r="E79" s="70"/>
      <c r="F79" s="70"/>
      <c r="G79" s="70"/>
      <c r="H79" s="70"/>
      <c r="I79" s="70"/>
      <c r="J79" s="70"/>
      <c r="K79" s="70"/>
      <c r="L79" s="70"/>
      <c r="M79" s="70"/>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IA79" s="21">
        <v>9.03</v>
      </c>
      <c r="IB79" s="21" t="s">
        <v>129</v>
      </c>
      <c r="IE79" s="22"/>
      <c r="IF79" s="22"/>
      <c r="IG79" s="22"/>
      <c r="IH79" s="22"/>
      <c r="II79" s="22"/>
    </row>
    <row r="80" spans="1:243" s="21" customFormat="1" ht="28.5">
      <c r="A80" s="57">
        <v>9.04</v>
      </c>
      <c r="B80" s="65" t="s">
        <v>55</v>
      </c>
      <c r="C80" s="33"/>
      <c r="D80" s="66">
        <v>3</v>
      </c>
      <c r="E80" s="67" t="s">
        <v>43</v>
      </c>
      <c r="F80" s="58">
        <v>280.36</v>
      </c>
      <c r="G80" s="43"/>
      <c r="H80" s="37"/>
      <c r="I80" s="38" t="s">
        <v>33</v>
      </c>
      <c r="J80" s="39">
        <f t="shared" si="4"/>
        <v>1</v>
      </c>
      <c r="K80" s="37" t="s">
        <v>34</v>
      </c>
      <c r="L80" s="37" t="s">
        <v>4</v>
      </c>
      <c r="M80" s="40"/>
      <c r="N80" s="49"/>
      <c r="O80" s="49"/>
      <c r="P80" s="50"/>
      <c r="Q80" s="49"/>
      <c r="R80" s="49"/>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2">
        <f t="shared" si="5"/>
        <v>841.08</v>
      </c>
      <c r="BB80" s="51">
        <f t="shared" si="6"/>
        <v>841.08</v>
      </c>
      <c r="BC80" s="56" t="str">
        <f t="shared" si="7"/>
        <v>INR  Eight Hundred &amp; Forty One  and Paise Eight Only</v>
      </c>
      <c r="IA80" s="21">
        <v>9.04</v>
      </c>
      <c r="IB80" s="21" t="s">
        <v>55</v>
      </c>
      <c r="ID80" s="21">
        <v>3</v>
      </c>
      <c r="IE80" s="22" t="s">
        <v>43</v>
      </c>
      <c r="IF80" s="22"/>
      <c r="IG80" s="22"/>
      <c r="IH80" s="22"/>
      <c r="II80" s="22"/>
    </row>
    <row r="81" spans="1:243" s="21" customFormat="1" ht="126">
      <c r="A81" s="57">
        <v>9.05</v>
      </c>
      <c r="B81" s="65" t="s">
        <v>130</v>
      </c>
      <c r="C81" s="33"/>
      <c r="D81" s="70"/>
      <c r="E81" s="70"/>
      <c r="F81" s="70"/>
      <c r="G81" s="70"/>
      <c r="H81" s="70"/>
      <c r="I81" s="70"/>
      <c r="J81" s="70"/>
      <c r="K81" s="70"/>
      <c r="L81" s="70"/>
      <c r="M81" s="70"/>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IA81" s="21">
        <v>9.05</v>
      </c>
      <c r="IB81" s="21" t="s">
        <v>130</v>
      </c>
      <c r="IE81" s="22"/>
      <c r="IF81" s="22"/>
      <c r="IG81" s="22"/>
      <c r="IH81" s="22"/>
      <c r="II81" s="22"/>
    </row>
    <row r="82" spans="1:243" s="21" customFormat="1" ht="15.75">
      <c r="A82" s="57">
        <v>9.06</v>
      </c>
      <c r="B82" s="65" t="s">
        <v>131</v>
      </c>
      <c r="C82" s="33"/>
      <c r="D82" s="70"/>
      <c r="E82" s="70"/>
      <c r="F82" s="70"/>
      <c r="G82" s="70"/>
      <c r="H82" s="70"/>
      <c r="I82" s="70"/>
      <c r="J82" s="70"/>
      <c r="K82" s="70"/>
      <c r="L82" s="70"/>
      <c r="M82" s="70"/>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IA82" s="21">
        <v>9.06</v>
      </c>
      <c r="IB82" s="21" t="s">
        <v>131</v>
      </c>
      <c r="IE82" s="22"/>
      <c r="IF82" s="22"/>
      <c r="IG82" s="22"/>
      <c r="IH82" s="22"/>
      <c r="II82" s="22"/>
    </row>
    <row r="83" spans="1:243" s="21" customFormat="1" ht="28.5">
      <c r="A83" s="57">
        <v>9.07</v>
      </c>
      <c r="B83" s="65" t="s">
        <v>132</v>
      </c>
      <c r="C83" s="33"/>
      <c r="D83" s="66">
        <v>2</v>
      </c>
      <c r="E83" s="67" t="s">
        <v>46</v>
      </c>
      <c r="F83" s="58">
        <v>115.74</v>
      </c>
      <c r="G83" s="43"/>
      <c r="H83" s="37"/>
      <c r="I83" s="38" t="s">
        <v>33</v>
      </c>
      <c r="J83" s="39">
        <f t="shared" si="4"/>
        <v>1</v>
      </c>
      <c r="K83" s="37" t="s">
        <v>34</v>
      </c>
      <c r="L83" s="37" t="s">
        <v>4</v>
      </c>
      <c r="M83" s="40"/>
      <c r="N83" s="49"/>
      <c r="O83" s="49"/>
      <c r="P83" s="50"/>
      <c r="Q83" s="49"/>
      <c r="R83" s="49"/>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2">
        <f t="shared" si="5"/>
        <v>231.48</v>
      </c>
      <c r="BB83" s="51">
        <f t="shared" si="6"/>
        <v>231.48</v>
      </c>
      <c r="BC83" s="56" t="str">
        <f t="shared" si="7"/>
        <v>INR  Two Hundred &amp; Thirty One  and Paise Forty Eight Only</v>
      </c>
      <c r="IA83" s="21">
        <v>9.07</v>
      </c>
      <c r="IB83" s="21" t="s">
        <v>132</v>
      </c>
      <c r="ID83" s="21">
        <v>2</v>
      </c>
      <c r="IE83" s="22" t="s">
        <v>46</v>
      </c>
      <c r="IF83" s="22"/>
      <c r="IG83" s="22"/>
      <c r="IH83" s="22"/>
      <c r="II83" s="22"/>
    </row>
    <row r="84" spans="1:243" s="21" customFormat="1" ht="15.75">
      <c r="A84" s="57">
        <v>9.08</v>
      </c>
      <c r="B84" s="65" t="s">
        <v>133</v>
      </c>
      <c r="C84" s="33"/>
      <c r="D84" s="70"/>
      <c r="E84" s="70"/>
      <c r="F84" s="70"/>
      <c r="G84" s="70"/>
      <c r="H84" s="70"/>
      <c r="I84" s="70"/>
      <c r="J84" s="70"/>
      <c r="K84" s="70"/>
      <c r="L84" s="70"/>
      <c r="M84" s="70"/>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IA84" s="21">
        <v>9.08</v>
      </c>
      <c r="IB84" s="21" t="s">
        <v>133</v>
      </c>
      <c r="IE84" s="22"/>
      <c r="IF84" s="22"/>
      <c r="IG84" s="22"/>
      <c r="IH84" s="22"/>
      <c r="II84" s="22"/>
    </row>
    <row r="85" spans="1:243" s="21" customFormat="1" ht="28.5">
      <c r="A85" s="57">
        <v>9.09</v>
      </c>
      <c r="B85" s="65" t="s">
        <v>60</v>
      </c>
      <c r="C85" s="33"/>
      <c r="D85" s="66">
        <v>3</v>
      </c>
      <c r="E85" s="67" t="s">
        <v>46</v>
      </c>
      <c r="F85" s="58">
        <v>101.67</v>
      </c>
      <c r="G85" s="43"/>
      <c r="H85" s="37"/>
      <c r="I85" s="38" t="s">
        <v>33</v>
      </c>
      <c r="J85" s="39">
        <f t="shared" si="4"/>
        <v>1</v>
      </c>
      <c r="K85" s="37" t="s">
        <v>34</v>
      </c>
      <c r="L85" s="37" t="s">
        <v>4</v>
      </c>
      <c r="M85" s="40"/>
      <c r="N85" s="49"/>
      <c r="O85" s="49"/>
      <c r="P85" s="50"/>
      <c r="Q85" s="49"/>
      <c r="R85" s="49"/>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2">
        <f t="shared" si="5"/>
        <v>305.01</v>
      </c>
      <c r="BB85" s="51">
        <f t="shared" si="6"/>
        <v>305.01</v>
      </c>
      <c r="BC85" s="56" t="str">
        <f t="shared" si="7"/>
        <v>INR  Three Hundred &amp; Five  and Paise One Only</v>
      </c>
      <c r="IA85" s="21">
        <v>9.09</v>
      </c>
      <c r="IB85" s="21" t="s">
        <v>60</v>
      </c>
      <c r="ID85" s="21">
        <v>3</v>
      </c>
      <c r="IE85" s="22" t="s">
        <v>46</v>
      </c>
      <c r="IF85" s="22"/>
      <c r="IG85" s="22"/>
      <c r="IH85" s="22"/>
      <c r="II85" s="22"/>
    </row>
    <row r="86" spans="1:243" s="21" customFormat="1" ht="15.75">
      <c r="A86" s="57">
        <v>10</v>
      </c>
      <c r="B86" s="65" t="s">
        <v>134</v>
      </c>
      <c r="C86" s="33"/>
      <c r="D86" s="70"/>
      <c r="E86" s="70"/>
      <c r="F86" s="70"/>
      <c r="G86" s="70"/>
      <c r="H86" s="70"/>
      <c r="I86" s="70"/>
      <c r="J86" s="70"/>
      <c r="K86" s="70"/>
      <c r="L86" s="70"/>
      <c r="M86" s="70"/>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IA86" s="21">
        <v>10</v>
      </c>
      <c r="IB86" s="21" t="s">
        <v>134</v>
      </c>
      <c r="IE86" s="22"/>
      <c r="IF86" s="22"/>
      <c r="IG86" s="22"/>
      <c r="IH86" s="22"/>
      <c r="II86" s="22"/>
    </row>
    <row r="87" spans="1:243" s="21" customFormat="1" ht="15.75">
      <c r="A87" s="57">
        <v>10.01</v>
      </c>
      <c r="B87" s="65" t="s">
        <v>135</v>
      </c>
      <c r="C87" s="33"/>
      <c r="D87" s="70"/>
      <c r="E87" s="70"/>
      <c r="F87" s="70"/>
      <c r="G87" s="70"/>
      <c r="H87" s="70"/>
      <c r="I87" s="70"/>
      <c r="J87" s="70"/>
      <c r="K87" s="70"/>
      <c r="L87" s="70"/>
      <c r="M87" s="70"/>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IA87" s="21">
        <v>10.01</v>
      </c>
      <c r="IB87" s="21" t="s">
        <v>135</v>
      </c>
      <c r="IE87" s="22"/>
      <c r="IF87" s="22"/>
      <c r="IG87" s="22"/>
      <c r="IH87" s="22"/>
      <c r="II87" s="22"/>
    </row>
    <row r="88" spans="1:243" s="21" customFormat="1" ht="28.5">
      <c r="A88" s="57">
        <v>10.02</v>
      </c>
      <c r="B88" s="65" t="s">
        <v>47</v>
      </c>
      <c r="C88" s="33"/>
      <c r="D88" s="66">
        <v>10</v>
      </c>
      <c r="E88" s="67" t="s">
        <v>42</v>
      </c>
      <c r="F88" s="58">
        <v>258.09</v>
      </c>
      <c r="G88" s="43"/>
      <c r="H88" s="37"/>
      <c r="I88" s="38" t="s">
        <v>33</v>
      </c>
      <c r="J88" s="39">
        <f aca="true" t="shared" si="8" ref="J88:J128">IF(I88="Less(-)",-1,1)</f>
        <v>1</v>
      </c>
      <c r="K88" s="37" t="s">
        <v>34</v>
      </c>
      <c r="L88" s="37" t="s">
        <v>4</v>
      </c>
      <c r="M88" s="40"/>
      <c r="N88" s="49"/>
      <c r="O88" s="49"/>
      <c r="P88" s="50"/>
      <c r="Q88" s="49"/>
      <c r="R88" s="49"/>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2">
        <f aca="true" t="shared" si="9" ref="BA88:BA128">total_amount_ba($B$2,$D$2,D88,F88,J88,K88,M88)</f>
        <v>2580.9</v>
      </c>
      <c r="BB88" s="51">
        <f aca="true" t="shared" si="10" ref="BB88:BB128">BA88+SUM(N88:AZ88)</f>
        <v>2580.9</v>
      </c>
      <c r="BC88" s="56" t="str">
        <f aca="true" t="shared" si="11" ref="BC88:BC128">SpellNumber(L88,BB88)</f>
        <v>INR  Two Thousand Five Hundred &amp; Eighty  and Paise Ninety Only</v>
      </c>
      <c r="IA88" s="21">
        <v>10.02</v>
      </c>
      <c r="IB88" s="21" t="s">
        <v>47</v>
      </c>
      <c r="ID88" s="21">
        <v>10</v>
      </c>
      <c r="IE88" s="22" t="s">
        <v>42</v>
      </c>
      <c r="IF88" s="22"/>
      <c r="IG88" s="22"/>
      <c r="IH88" s="22"/>
      <c r="II88" s="22"/>
    </row>
    <row r="89" spans="1:243" s="21" customFormat="1" ht="31.5">
      <c r="A89" s="57">
        <v>10.03</v>
      </c>
      <c r="B89" s="65" t="s">
        <v>136</v>
      </c>
      <c r="C89" s="33"/>
      <c r="D89" s="70"/>
      <c r="E89" s="70"/>
      <c r="F89" s="70"/>
      <c r="G89" s="70"/>
      <c r="H89" s="70"/>
      <c r="I89" s="70"/>
      <c r="J89" s="70"/>
      <c r="K89" s="70"/>
      <c r="L89" s="70"/>
      <c r="M89" s="70"/>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IA89" s="21">
        <v>10.03</v>
      </c>
      <c r="IB89" s="21" t="s">
        <v>136</v>
      </c>
      <c r="IE89" s="22"/>
      <c r="IF89" s="22"/>
      <c r="IG89" s="22"/>
      <c r="IH89" s="22"/>
      <c r="II89" s="22"/>
    </row>
    <row r="90" spans="1:243" s="21" customFormat="1" ht="42.75">
      <c r="A90" s="57">
        <v>10.04</v>
      </c>
      <c r="B90" s="65" t="s">
        <v>47</v>
      </c>
      <c r="C90" s="33"/>
      <c r="D90" s="66">
        <v>50</v>
      </c>
      <c r="E90" s="67" t="s">
        <v>42</v>
      </c>
      <c r="F90" s="58">
        <v>297.33</v>
      </c>
      <c r="G90" s="43"/>
      <c r="H90" s="37"/>
      <c r="I90" s="38" t="s">
        <v>33</v>
      </c>
      <c r="J90" s="39">
        <f t="shared" si="8"/>
        <v>1</v>
      </c>
      <c r="K90" s="37" t="s">
        <v>34</v>
      </c>
      <c r="L90" s="37" t="s">
        <v>4</v>
      </c>
      <c r="M90" s="40"/>
      <c r="N90" s="49"/>
      <c r="O90" s="49"/>
      <c r="P90" s="50"/>
      <c r="Q90" s="49"/>
      <c r="R90" s="49"/>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2">
        <f t="shared" si="9"/>
        <v>14866.5</v>
      </c>
      <c r="BB90" s="51">
        <f t="shared" si="10"/>
        <v>14866.5</v>
      </c>
      <c r="BC90" s="56" t="str">
        <f t="shared" si="11"/>
        <v>INR  Fourteen Thousand Eight Hundred &amp; Sixty Six  and Paise Fifty Only</v>
      </c>
      <c r="IA90" s="21">
        <v>10.04</v>
      </c>
      <c r="IB90" s="21" t="s">
        <v>47</v>
      </c>
      <c r="ID90" s="21">
        <v>50</v>
      </c>
      <c r="IE90" s="22" t="s">
        <v>42</v>
      </c>
      <c r="IF90" s="22"/>
      <c r="IG90" s="22"/>
      <c r="IH90" s="22"/>
      <c r="II90" s="22"/>
    </row>
    <row r="91" spans="1:243" s="21" customFormat="1" ht="31.5">
      <c r="A91" s="57">
        <v>10.05</v>
      </c>
      <c r="B91" s="65" t="s">
        <v>137</v>
      </c>
      <c r="C91" s="33"/>
      <c r="D91" s="70"/>
      <c r="E91" s="70"/>
      <c r="F91" s="70"/>
      <c r="G91" s="70"/>
      <c r="H91" s="70"/>
      <c r="I91" s="70"/>
      <c r="J91" s="70"/>
      <c r="K91" s="70"/>
      <c r="L91" s="70"/>
      <c r="M91" s="70"/>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IA91" s="21">
        <v>10.05</v>
      </c>
      <c r="IB91" s="21" t="s">
        <v>137</v>
      </c>
      <c r="IE91" s="22"/>
      <c r="IF91" s="22"/>
      <c r="IG91" s="22"/>
      <c r="IH91" s="22"/>
      <c r="II91" s="22"/>
    </row>
    <row r="92" spans="1:243" s="21" customFormat="1" ht="42.75">
      <c r="A92" s="57">
        <v>10.06</v>
      </c>
      <c r="B92" s="65" t="s">
        <v>57</v>
      </c>
      <c r="C92" s="33"/>
      <c r="D92" s="66">
        <v>55</v>
      </c>
      <c r="E92" s="67" t="s">
        <v>42</v>
      </c>
      <c r="F92" s="58">
        <v>316.79</v>
      </c>
      <c r="G92" s="43"/>
      <c r="H92" s="37"/>
      <c r="I92" s="38" t="s">
        <v>33</v>
      </c>
      <c r="J92" s="39">
        <f t="shared" si="8"/>
        <v>1</v>
      </c>
      <c r="K92" s="37" t="s">
        <v>34</v>
      </c>
      <c r="L92" s="37" t="s">
        <v>4</v>
      </c>
      <c r="M92" s="40"/>
      <c r="N92" s="49"/>
      <c r="O92" s="49"/>
      <c r="P92" s="50"/>
      <c r="Q92" s="49"/>
      <c r="R92" s="49"/>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2">
        <f t="shared" si="9"/>
        <v>17423.45</v>
      </c>
      <c r="BB92" s="51">
        <f t="shared" si="10"/>
        <v>17423.45</v>
      </c>
      <c r="BC92" s="56" t="str">
        <f t="shared" si="11"/>
        <v>INR  Seventeen Thousand Four Hundred &amp; Twenty Three  and Paise Forty Five Only</v>
      </c>
      <c r="IA92" s="21">
        <v>10.06</v>
      </c>
      <c r="IB92" s="21" t="s">
        <v>57</v>
      </c>
      <c r="ID92" s="21">
        <v>55</v>
      </c>
      <c r="IE92" s="22" t="s">
        <v>42</v>
      </c>
      <c r="IF92" s="22"/>
      <c r="IG92" s="22"/>
      <c r="IH92" s="22"/>
      <c r="II92" s="22"/>
    </row>
    <row r="93" spans="1:243" s="21" customFormat="1" ht="47.25">
      <c r="A93" s="57">
        <v>10.07</v>
      </c>
      <c r="B93" s="65" t="s">
        <v>138</v>
      </c>
      <c r="C93" s="33"/>
      <c r="D93" s="70"/>
      <c r="E93" s="70"/>
      <c r="F93" s="70"/>
      <c r="G93" s="70"/>
      <c r="H93" s="70"/>
      <c r="I93" s="70"/>
      <c r="J93" s="70"/>
      <c r="K93" s="70"/>
      <c r="L93" s="70"/>
      <c r="M93" s="70"/>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IA93" s="21">
        <v>10.07</v>
      </c>
      <c r="IB93" s="21" t="s">
        <v>138</v>
      </c>
      <c r="IE93" s="22"/>
      <c r="IF93" s="22"/>
      <c r="IG93" s="22"/>
      <c r="IH93" s="22"/>
      <c r="II93" s="22"/>
    </row>
    <row r="94" spans="1:243" s="21" customFormat="1" ht="30" customHeight="1">
      <c r="A94" s="57">
        <v>10.08</v>
      </c>
      <c r="B94" s="65" t="s">
        <v>61</v>
      </c>
      <c r="C94" s="33"/>
      <c r="D94" s="66">
        <v>36</v>
      </c>
      <c r="E94" s="67" t="s">
        <v>42</v>
      </c>
      <c r="F94" s="58">
        <v>187.99</v>
      </c>
      <c r="G94" s="43"/>
      <c r="H94" s="37"/>
      <c r="I94" s="38" t="s">
        <v>33</v>
      </c>
      <c r="J94" s="39">
        <f t="shared" si="8"/>
        <v>1</v>
      </c>
      <c r="K94" s="37" t="s">
        <v>34</v>
      </c>
      <c r="L94" s="37" t="s">
        <v>4</v>
      </c>
      <c r="M94" s="40"/>
      <c r="N94" s="49"/>
      <c r="O94" s="49"/>
      <c r="P94" s="50"/>
      <c r="Q94" s="49"/>
      <c r="R94" s="49"/>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2">
        <f t="shared" si="9"/>
        <v>6767.64</v>
      </c>
      <c r="BB94" s="51">
        <f t="shared" si="10"/>
        <v>6767.64</v>
      </c>
      <c r="BC94" s="56" t="str">
        <f t="shared" si="11"/>
        <v>INR  Six Thousand Seven Hundred &amp; Sixty Seven  and Paise Sixty Four Only</v>
      </c>
      <c r="IA94" s="21">
        <v>10.08</v>
      </c>
      <c r="IB94" s="21" t="s">
        <v>61</v>
      </c>
      <c r="ID94" s="21">
        <v>36</v>
      </c>
      <c r="IE94" s="22" t="s">
        <v>42</v>
      </c>
      <c r="IF94" s="22"/>
      <c r="IG94" s="22"/>
      <c r="IH94" s="22"/>
      <c r="II94" s="22"/>
    </row>
    <row r="95" spans="1:243" s="21" customFormat="1" ht="94.5">
      <c r="A95" s="57">
        <v>10.09</v>
      </c>
      <c r="B95" s="65" t="s">
        <v>139</v>
      </c>
      <c r="C95" s="33"/>
      <c r="D95" s="70"/>
      <c r="E95" s="70"/>
      <c r="F95" s="70"/>
      <c r="G95" s="70"/>
      <c r="H95" s="70"/>
      <c r="I95" s="70"/>
      <c r="J95" s="70"/>
      <c r="K95" s="70"/>
      <c r="L95" s="70"/>
      <c r="M95" s="70"/>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IA95" s="21">
        <v>10.09</v>
      </c>
      <c r="IB95" s="21" t="s">
        <v>139</v>
      </c>
      <c r="IE95" s="22"/>
      <c r="IF95" s="22"/>
      <c r="IG95" s="22"/>
      <c r="IH95" s="22"/>
      <c r="II95" s="22"/>
    </row>
    <row r="96" spans="1:243" s="21" customFormat="1" ht="30" customHeight="1">
      <c r="A96" s="57">
        <v>10.1</v>
      </c>
      <c r="B96" s="65" t="s">
        <v>52</v>
      </c>
      <c r="C96" s="33"/>
      <c r="D96" s="66">
        <v>55</v>
      </c>
      <c r="E96" s="67" t="s">
        <v>42</v>
      </c>
      <c r="F96" s="58">
        <v>81.32</v>
      </c>
      <c r="G96" s="43"/>
      <c r="H96" s="37"/>
      <c r="I96" s="38" t="s">
        <v>33</v>
      </c>
      <c r="J96" s="39">
        <f t="shared" si="8"/>
        <v>1</v>
      </c>
      <c r="K96" s="37" t="s">
        <v>34</v>
      </c>
      <c r="L96" s="37" t="s">
        <v>4</v>
      </c>
      <c r="M96" s="40"/>
      <c r="N96" s="49"/>
      <c r="O96" s="49"/>
      <c r="P96" s="50"/>
      <c r="Q96" s="49"/>
      <c r="R96" s="49"/>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2">
        <f t="shared" si="9"/>
        <v>4472.6</v>
      </c>
      <c r="BB96" s="51">
        <f t="shared" si="10"/>
        <v>4472.6</v>
      </c>
      <c r="BC96" s="56" t="str">
        <f t="shared" si="11"/>
        <v>INR  Four Thousand Four Hundred &amp; Seventy Two  and Paise Sixty Only</v>
      </c>
      <c r="IA96" s="21">
        <v>10.1</v>
      </c>
      <c r="IB96" s="21" t="s">
        <v>52</v>
      </c>
      <c r="ID96" s="21">
        <v>55</v>
      </c>
      <c r="IE96" s="22" t="s">
        <v>42</v>
      </c>
      <c r="IF96" s="22"/>
      <c r="IG96" s="22"/>
      <c r="IH96" s="22"/>
      <c r="II96" s="22"/>
    </row>
    <row r="97" spans="1:243" s="21" customFormat="1" ht="47.25">
      <c r="A97" s="57">
        <v>10.11</v>
      </c>
      <c r="B97" s="65" t="s">
        <v>140</v>
      </c>
      <c r="C97" s="33"/>
      <c r="D97" s="70"/>
      <c r="E97" s="70"/>
      <c r="F97" s="70"/>
      <c r="G97" s="70"/>
      <c r="H97" s="70"/>
      <c r="I97" s="70"/>
      <c r="J97" s="70"/>
      <c r="K97" s="70"/>
      <c r="L97" s="70"/>
      <c r="M97" s="70"/>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IA97" s="21">
        <v>10.11</v>
      </c>
      <c r="IB97" s="21" t="s">
        <v>140</v>
      </c>
      <c r="IE97" s="22"/>
      <c r="IF97" s="22"/>
      <c r="IG97" s="22"/>
      <c r="IH97" s="22"/>
      <c r="II97" s="22"/>
    </row>
    <row r="98" spans="1:243" s="21" customFormat="1" ht="31.5" customHeight="1">
      <c r="A98" s="57">
        <v>10.12</v>
      </c>
      <c r="B98" s="65" t="s">
        <v>141</v>
      </c>
      <c r="C98" s="33"/>
      <c r="D98" s="66">
        <v>55</v>
      </c>
      <c r="E98" s="67" t="s">
        <v>42</v>
      </c>
      <c r="F98" s="58">
        <v>56.51</v>
      </c>
      <c r="G98" s="43"/>
      <c r="H98" s="37"/>
      <c r="I98" s="38" t="s">
        <v>33</v>
      </c>
      <c r="J98" s="39">
        <f t="shared" si="8"/>
        <v>1</v>
      </c>
      <c r="K98" s="37" t="s">
        <v>34</v>
      </c>
      <c r="L98" s="37" t="s">
        <v>4</v>
      </c>
      <c r="M98" s="40"/>
      <c r="N98" s="49"/>
      <c r="O98" s="49"/>
      <c r="P98" s="50"/>
      <c r="Q98" s="49"/>
      <c r="R98" s="49"/>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2">
        <f t="shared" si="9"/>
        <v>3108.05</v>
      </c>
      <c r="BB98" s="51">
        <f t="shared" si="10"/>
        <v>3108.05</v>
      </c>
      <c r="BC98" s="56" t="str">
        <f t="shared" si="11"/>
        <v>INR  Three Thousand One Hundred &amp; Eight  and Paise Five Only</v>
      </c>
      <c r="IA98" s="21">
        <v>10.12</v>
      </c>
      <c r="IB98" s="21" t="s">
        <v>141</v>
      </c>
      <c r="ID98" s="21">
        <v>55</v>
      </c>
      <c r="IE98" s="22" t="s">
        <v>42</v>
      </c>
      <c r="IF98" s="22"/>
      <c r="IG98" s="22"/>
      <c r="IH98" s="22"/>
      <c r="II98" s="22"/>
    </row>
    <row r="99" spans="1:243" s="21" customFormat="1" ht="31.5">
      <c r="A99" s="57">
        <v>10.13</v>
      </c>
      <c r="B99" s="65" t="s">
        <v>142</v>
      </c>
      <c r="C99" s="33"/>
      <c r="D99" s="70"/>
      <c r="E99" s="70"/>
      <c r="F99" s="70"/>
      <c r="G99" s="70"/>
      <c r="H99" s="70"/>
      <c r="I99" s="70"/>
      <c r="J99" s="70"/>
      <c r="K99" s="70"/>
      <c r="L99" s="70"/>
      <c r="M99" s="70"/>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IA99" s="21">
        <v>10.13</v>
      </c>
      <c r="IB99" s="21" t="s">
        <v>142</v>
      </c>
      <c r="IE99" s="22"/>
      <c r="IF99" s="22"/>
      <c r="IG99" s="22"/>
      <c r="IH99" s="22"/>
      <c r="II99" s="22"/>
    </row>
    <row r="100" spans="1:243" s="21" customFormat="1" ht="63">
      <c r="A100" s="57">
        <v>10.14</v>
      </c>
      <c r="B100" s="65" t="s">
        <v>143</v>
      </c>
      <c r="C100" s="33"/>
      <c r="D100" s="66">
        <v>6</v>
      </c>
      <c r="E100" s="67" t="s">
        <v>42</v>
      </c>
      <c r="F100" s="58">
        <v>146.3</v>
      </c>
      <c r="G100" s="43"/>
      <c r="H100" s="37"/>
      <c r="I100" s="38" t="s">
        <v>33</v>
      </c>
      <c r="J100" s="39">
        <f t="shared" si="8"/>
        <v>1</v>
      </c>
      <c r="K100" s="37" t="s">
        <v>34</v>
      </c>
      <c r="L100" s="37" t="s">
        <v>4</v>
      </c>
      <c r="M100" s="40"/>
      <c r="N100" s="49"/>
      <c r="O100" s="49"/>
      <c r="P100" s="50"/>
      <c r="Q100" s="49"/>
      <c r="R100" s="49"/>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2">
        <f t="shared" si="9"/>
        <v>877.8</v>
      </c>
      <c r="BB100" s="51">
        <f t="shared" si="10"/>
        <v>877.8</v>
      </c>
      <c r="BC100" s="56" t="str">
        <f t="shared" si="11"/>
        <v>INR  Eight Hundred &amp; Seventy Seven  and Paise Eighty Only</v>
      </c>
      <c r="IA100" s="21">
        <v>10.14</v>
      </c>
      <c r="IB100" s="21" t="s">
        <v>143</v>
      </c>
      <c r="ID100" s="21">
        <v>6</v>
      </c>
      <c r="IE100" s="22" t="s">
        <v>42</v>
      </c>
      <c r="IF100" s="22"/>
      <c r="IG100" s="22"/>
      <c r="IH100" s="22"/>
      <c r="II100" s="22"/>
    </row>
    <row r="101" spans="1:243" s="21" customFormat="1" ht="47.25">
      <c r="A101" s="57">
        <v>10.15</v>
      </c>
      <c r="B101" s="65" t="s">
        <v>144</v>
      </c>
      <c r="C101" s="33"/>
      <c r="D101" s="70"/>
      <c r="E101" s="70"/>
      <c r="F101" s="70"/>
      <c r="G101" s="70"/>
      <c r="H101" s="70"/>
      <c r="I101" s="70"/>
      <c r="J101" s="70"/>
      <c r="K101" s="70"/>
      <c r="L101" s="70"/>
      <c r="M101" s="70"/>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IA101" s="21">
        <v>10.15</v>
      </c>
      <c r="IB101" s="21" t="s">
        <v>144</v>
      </c>
      <c r="IE101" s="22"/>
      <c r="IF101" s="22"/>
      <c r="IG101" s="22"/>
      <c r="IH101" s="22"/>
      <c r="II101" s="22"/>
    </row>
    <row r="102" spans="1:243" s="21" customFormat="1" ht="31.5" customHeight="1">
      <c r="A102" s="57">
        <v>10.16</v>
      </c>
      <c r="B102" s="65" t="s">
        <v>52</v>
      </c>
      <c r="C102" s="33"/>
      <c r="D102" s="66">
        <v>83</v>
      </c>
      <c r="E102" s="67" t="s">
        <v>42</v>
      </c>
      <c r="F102" s="58">
        <v>115.26</v>
      </c>
      <c r="G102" s="43"/>
      <c r="H102" s="37"/>
      <c r="I102" s="38" t="s">
        <v>33</v>
      </c>
      <c r="J102" s="39">
        <f t="shared" si="8"/>
        <v>1</v>
      </c>
      <c r="K102" s="37" t="s">
        <v>34</v>
      </c>
      <c r="L102" s="37" t="s">
        <v>4</v>
      </c>
      <c r="M102" s="40"/>
      <c r="N102" s="49"/>
      <c r="O102" s="49"/>
      <c r="P102" s="50"/>
      <c r="Q102" s="49"/>
      <c r="R102" s="49"/>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2">
        <f t="shared" si="9"/>
        <v>9566.58</v>
      </c>
      <c r="BB102" s="51">
        <f t="shared" si="10"/>
        <v>9566.58</v>
      </c>
      <c r="BC102" s="56" t="str">
        <f t="shared" si="11"/>
        <v>INR  Nine Thousand Five Hundred &amp; Sixty Six  and Paise Fifty Eight Only</v>
      </c>
      <c r="IA102" s="21">
        <v>10.16</v>
      </c>
      <c r="IB102" s="21" t="s">
        <v>52</v>
      </c>
      <c r="ID102" s="21">
        <v>83</v>
      </c>
      <c r="IE102" s="22" t="s">
        <v>42</v>
      </c>
      <c r="IF102" s="22"/>
      <c r="IG102" s="22"/>
      <c r="IH102" s="22"/>
      <c r="II102" s="22"/>
    </row>
    <row r="103" spans="1:243" s="21" customFormat="1" ht="94.5">
      <c r="A103" s="57">
        <v>10.17</v>
      </c>
      <c r="B103" s="65" t="s">
        <v>62</v>
      </c>
      <c r="C103" s="33"/>
      <c r="D103" s="66">
        <v>10</v>
      </c>
      <c r="E103" s="67" t="s">
        <v>42</v>
      </c>
      <c r="F103" s="58">
        <v>108.59</v>
      </c>
      <c r="G103" s="43"/>
      <c r="H103" s="37"/>
      <c r="I103" s="38" t="s">
        <v>33</v>
      </c>
      <c r="J103" s="39">
        <f t="shared" si="8"/>
        <v>1</v>
      </c>
      <c r="K103" s="37" t="s">
        <v>34</v>
      </c>
      <c r="L103" s="37" t="s">
        <v>4</v>
      </c>
      <c r="M103" s="40"/>
      <c r="N103" s="49"/>
      <c r="O103" s="49"/>
      <c r="P103" s="50"/>
      <c r="Q103" s="49"/>
      <c r="R103" s="49"/>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2">
        <f t="shared" si="9"/>
        <v>1085.9</v>
      </c>
      <c r="BB103" s="51">
        <f t="shared" si="10"/>
        <v>1085.9</v>
      </c>
      <c r="BC103" s="56" t="str">
        <f t="shared" si="11"/>
        <v>INR  One Thousand  &amp;Eighty Five  and Paise Ninety Only</v>
      </c>
      <c r="IA103" s="21">
        <v>10.17</v>
      </c>
      <c r="IB103" s="21" t="s">
        <v>62</v>
      </c>
      <c r="ID103" s="21">
        <v>10</v>
      </c>
      <c r="IE103" s="22" t="s">
        <v>42</v>
      </c>
      <c r="IF103" s="22"/>
      <c r="IG103" s="22"/>
      <c r="IH103" s="22"/>
      <c r="II103" s="22"/>
    </row>
    <row r="104" spans="1:243" s="21" customFormat="1" ht="78.75">
      <c r="A104" s="57">
        <v>10.18</v>
      </c>
      <c r="B104" s="65" t="s">
        <v>145</v>
      </c>
      <c r="C104" s="33"/>
      <c r="D104" s="70"/>
      <c r="E104" s="70"/>
      <c r="F104" s="70"/>
      <c r="G104" s="70"/>
      <c r="H104" s="70"/>
      <c r="I104" s="70"/>
      <c r="J104" s="70"/>
      <c r="K104" s="70"/>
      <c r="L104" s="70"/>
      <c r="M104" s="70"/>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IA104" s="21">
        <v>10.18</v>
      </c>
      <c r="IB104" s="21" t="s">
        <v>145</v>
      </c>
      <c r="IE104" s="22"/>
      <c r="IF104" s="22"/>
      <c r="IG104" s="22"/>
      <c r="IH104" s="22"/>
      <c r="II104" s="22"/>
    </row>
    <row r="105" spans="1:243" s="21" customFormat="1" ht="33" customHeight="1">
      <c r="A105" s="57">
        <v>10.19</v>
      </c>
      <c r="B105" s="65" t="s">
        <v>63</v>
      </c>
      <c r="C105" s="33"/>
      <c r="D105" s="66">
        <v>80</v>
      </c>
      <c r="E105" s="67" t="s">
        <v>42</v>
      </c>
      <c r="F105" s="58">
        <v>49.8</v>
      </c>
      <c r="G105" s="43"/>
      <c r="H105" s="37"/>
      <c r="I105" s="38" t="s">
        <v>33</v>
      </c>
      <c r="J105" s="39">
        <f t="shared" si="8"/>
        <v>1</v>
      </c>
      <c r="K105" s="37" t="s">
        <v>34</v>
      </c>
      <c r="L105" s="37" t="s">
        <v>4</v>
      </c>
      <c r="M105" s="40"/>
      <c r="N105" s="49"/>
      <c r="O105" s="49"/>
      <c r="P105" s="50"/>
      <c r="Q105" s="49"/>
      <c r="R105" s="49"/>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2">
        <f t="shared" si="9"/>
        <v>3984</v>
      </c>
      <c r="BB105" s="51">
        <f t="shared" si="10"/>
        <v>3984</v>
      </c>
      <c r="BC105" s="56" t="str">
        <f t="shared" si="11"/>
        <v>INR  Three Thousand Nine Hundred &amp; Eighty Four  Only</v>
      </c>
      <c r="IA105" s="21">
        <v>10.19</v>
      </c>
      <c r="IB105" s="21" t="s">
        <v>63</v>
      </c>
      <c r="ID105" s="21">
        <v>80</v>
      </c>
      <c r="IE105" s="22" t="s">
        <v>42</v>
      </c>
      <c r="IF105" s="22"/>
      <c r="IG105" s="22"/>
      <c r="IH105" s="22"/>
      <c r="II105" s="22"/>
    </row>
    <row r="106" spans="1:243" s="21" customFormat="1" ht="63">
      <c r="A106" s="57">
        <v>10.2</v>
      </c>
      <c r="B106" s="65" t="s">
        <v>146</v>
      </c>
      <c r="C106" s="33"/>
      <c r="D106" s="70"/>
      <c r="E106" s="70"/>
      <c r="F106" s="70"/>
      <c r="G106" s="70"/>
      <c r="H106" s="70"/>
      <c r="I106" s="70"/>
      <c r="J106" s="70"/>
      <c r="K106" s="70"/>
      <c r="L106" s="70"/>
      <c r="M106" s="70"/>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IA106" s="21">
        <v>10.2</v>
      </c>
      <c r="IB106" s="21" t="s">
        <v>146</v>
      </c>
      <c r="IE106" s="22"/>
      <c r="IF106" s="22"/>
      <c r="IG106" s="22"/>
      <c r="IH106" s="22"/>
      <c r="II106" s="22"/>
    </row>
    <row r="107" spans="1:243" s="21" customFormat="1" ht="28.5">
      <c r="A107" s="57">
        <v>10.21</v>
      </c>
      <c r="B107" s="65" t="s">
        <v>64</v>
      </c>
      <c r="C107" s="33"/>
      <c r="D107" s="66">
        <v>5</v>
      </c>
      <c r="E107" s="67" t="s">
        <v>42</v>
      </c>
      <c r="F107" s="58">
        <v>75.89</v>
      </c>
      <c r="G107" s="43"/>
      <c r="H107" s="37"/>
      <c r="I107" s="38" t="s">
        <v>33</v>
      </c>
      <c r="J107" s="39">
        <f t="shared" si="8"/>
        <v>1</v>
      </c>
      <c r="K107" s="37" t="s">
        <v>34</v>
      </c>
      <c r="L107" s="37" t="s">
        <v>4</v>
      </c>
      <c r="M107" s="40"/>
      <c r="N107" s="49"/>
      <c r="O107" s="49"/>
      <c r="P107" s="50"/>
      <c r="Q107" s="49"/>
      <c r="R107" s="49"/>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2">
        <f t="shared" si="9"/>
        <v>379.45</v>
      </c>
      <c r="BB107" s="51">
        <f t="shared" si="10"/>
        <v>379.45</v>
      </c>
      <c r="BC107" s="56" t="str">
        <f t="shared" si="11"/>
        <v>INR  Three Hundred &amp; Seventy Nine  and Paise Forty Five Only</v>
      </c>
      <c r="IA107" s="21">
        <v>10.21</v>
      </c>
      <c r="IB107" s="21" t="s">
        <v>64</v>
      </c>
      <c r="ID107" s="21">
        <v>5</v>
      </c>
      <c r="IE107" s="22" t="s">
        <v>42</v>
      </c>
      <c r="IF107" s="22"/>
      <c r="IG107" s="22"/>
      <c r="IH107" s="22"/>
      <c r="II107" s="22"/>
    </row>
    <row r="108" spans="1:243" s="21" customFormat="1" ht="15.75">
      <c r="A108" s="57">
        <v>11</v>
      </c>
      <c r="B108" s="65" t="s">
        <v>147</v>
      </c>
      <c r="C108" s="33"/>
      <c r="D108" s="70"/>
      <c r="E108" s="70"/>
      <c r="F108" s="70"/>
      <c r="G108" s="70"/>
      <c r="H108" s="70"/>
      <c r="I108" s="70"/>
      <c r="J108" s="70"/>
      <c r="K108" s="70"/>
      <c r="L108" s="70"/>
      <c r="M108" s="70"/>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IA108" s="21">
        <v>11</v>
      </c>
      <c r="IB108" s="21" t="s">
        <v>147</v>
      </c>
      <c r="IE108" s="22"/>
      <c r="IF108" s="22"/>
      <c r="IG108" s="22"/>
      <c r="IH108" s="22"/>
      <c r="II108" s="22"/>
    </row>
    <row r="109" spans="1:243" s="21" customFormat="1" ht="141.75">
      <c r="A109" s="57">
        <v>11.01</v>
      </c>
      <c r="B109" s="65" t="s">
        <v>148</v>
      </c>
      <c r="C109" s="33"/>
      <c r="D109" s="70"/>
      <c r="E109" s="70"/>
      <c r="F109" s="70"/>
      <c r="G109" s="70"/>
      <c r="H109" s="70"/>
      <c r="I109" s="70"/>
      <c r="J109" s="70"/>
      <c r="K109" s="70"/>
      <c r="L109" s="70"/>
      <c r="M109" s="70"/>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IA109" s="21">
        <v>11.01</v>
      </c>
      <c r="IB109" s="21" t="s">
        <v>148</v>
      </c>
      <c r="IE109" s="22"/>
      <c r="IF109" s="22"/>
      <c r="IG109" s="22"/>
      <c r="IH109" s="22"/>
      <c r="II109" s="22"/>
    </row>
    <row r="110" spans="1:243" s="21" customFormat="1" ht="42.75">
      <c r="A110" s="57">
        <v>11.02</v>
      </c>
      <c r="B110" s="65" t="s">
        <v>149</v>
      </c>
      <c r="C110" s="33"/>
      <c r="D110" s="66">
        <v>22</v>
      </c>
      <c r="E110" s="67" t="s">
        <v>42</v>
      </c>
      <c r="F110" s="58">
        <v>917.97</v>
      </c>
      <c r="G110" s="43"/>
      <c r="H110" s="37"/>
      <c r="I110" s="38" t="s">
        <v>33</v>
      </c>
      <c r="J110" s="39">
        <f t="shared" si="8"/>
        <v>1</v>
      </c>
      <c r="K110" s="37" t="s">
        <v>34</v>
      </c>
      <c r="L110" s="37" t="s">
        <v>4</v>
      </c>
      <c r="M110" s="40"/>
      <c r="N110" s="49"/>
      <c r="O110" s="49"/>
      <c r="P110" s="50"/>
      <c r="Q110" s="49"/>
      <c r="R110" s="49"/>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2">
        <f t="shared" si="9"/>
        <v>20195.34</v>
      </c>
      <c r="BB110" s="51">
        <f t="shared" si="10"/>
        <v>20195.34</v>
      </c>
      <c r="BC110" s="56" t="str">
        <f t="shared" si="11"/>
        <v>INR  Twenty Thousand One Hundred &amp; Ninety Five  and Paise Thirty Four Only</v>
      </c>
      <c r="IA110" s="21">
        <v>11.02</v>
      </c>
      <c r="IB110" s="21" t="s">
        <v>149</v>
      </c>
      <c r="ID110" s="21">
        <v>22</v>
      </c>
      <c r="IE110" s="22" t="s">
        <v>42</v>
      </c>
      <c r="IF110" s="22"/>
      <c r="IG110" s="22"/>
      <c r="IH110" s="22"/>
      <c r="II110" s="22"/>
    </row>
    <row r="111" spans="1:243" s="21" customFormat="1" ht="15.75">
      <c r="A111" s="57">
        <v>12</v>
      </c>
      <c r="B111" s="65" t="s">
        <v>150</v>
      </c>
      <c r="C111" s="33"/>
      <c r="D111" s="70"/>
      <c r="E111" s="70"/>
      <c r="F111" s="70"/>
      <c r="G111" s="70"/>
      <c r="H111" s="70"/>
      <c r="I111" s="70"/>
      <c r="J111" s="70"/>
      <c r="K111" s="70"/>
      <c r="L111" s="70"/>
      <c r="M111" s="70"/>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IA111" s="21">
        <v>12</v>
      </c>
      <c r="IB111" s="21" t="s">
        <v>150</v>
      </c>
      <c r="IE111" s="22"/>
      <c r="IF111" s="22"/>
      <c r="IG111" s="22"/>
      <c r="IH111" s="22"/>
      <c r="II111" s="22"/>
    </row>
    <row r="112" spans="1:243" s="21" customFormat="1" ht="78.75">
      <c r="A112" s="57">
        <v>12.01</v>
      </c>
      <c r="B112" s="65" t="s">
        <v>151</v>
      </c>
      <c r="C112" s="33"/>
      <c r="D112" s="70"/>
      <c r="E112" s="70"/>
      <c r="F112" s="70"/>
      <c r="G112" s="70"/>
      <c r="H112" s="70"/>
      <c r="I112" s="70"/>
      <c r="J112" s="70"/>
      <c r="K112" s="70"/>
      <c r="L112" s="70"/>
      <c r="M112" s="70"/>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IA112" s="21">
        <v>12.01</v>
      </c>
      <c r="IB112" s="21" t="s">
        <v>151</v>
      </c>
      <c r="IE112" s="22"/>
      <c r="IF112" s="22"/>
      <c r="IG112" s="22"/>
      <c r="IH112" s="22"/>
      <c r="II112" s="22"/>
    </row>
    <row r="113" spans="1:243" s="21" customFormat="1" ht="42.75">
      <c r="A113" s="57">
        <v>12.02</v>
      </c>
      <c r="B113" s="65" t="s">
        <v>53</v>
      </c>
      <c r="C113" s="33"/>
      <c r="D113" s="66">
        <v>1</v>
      </c>
      <c r="E113" s="67" t="s">
        <v>45</v>
      </c>
      <c r="F113" s="58">
        <v>1759.84</v>
      </c>
      <c r="G113" s="43"/>
      <c r="H113" s="37"/>
      <c r="I113" s="38" t="s">
        <v>33</v>
      </c>
      <c r="J113" s="39">
        <f t="shared" si="8"/>
        <v>1</v>
      </c>
      <c r="K113" s="37" t="s">
        <v>34</v>
      </c>
      <c r="L113" s="37" t="s">
        <v>4</v>
      </c>
      <c r="M113" s="40"/>
      <c r="N113" s="49"/>
      <c r="O113" s="49"/>
      <c r="P113" s="50"/>
      <c r="Q113" s="49"/>
      <c r="R113" s="49"/>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2">
        <f t="shared" si="9"/>
        <v>1759.84</v>
      </c>
      <c r="BB113" s="51">
        <f t="shared" si="10"/>
        <v>1759.84</v>
      </c>
      <c r="BC113" s="56" t="str">
        <f t="shared" si="11"/>
        <v>INR  One Thousand Seven Hundred &amp; Fifty Nine  and Paise Eighty Four Only</v>
      </c>
      <c r="IA113" s="21">
        <v>12.02</v>
      </c>
      <c r="IB113" s="21" t="s">
        <v>53</v>
      </c>
      <c r="ID113" s="21">
        <v>1</v>
      </c>
      <c r="IE113" s="22" t="s">
        <v>45</v>
      </c>
      <c r="IF113" s="22"/>
      <c r="IG113" s="22"/>
      <c r="IH113" s="22"/>
      <c r="II113" s="22"/>
    </row>
    <row r="114" spans="1:243" s="21" customFormat="1" ht="42.75">
      <c r="A114" s="57">
        <v>12.03</v>
      </c>
      <c r="B114" s="65" t="s">
        <v>152</v>
      </c>
      <c r="C114" s="33"/>
      <c r="D114" s="66">
        <v>2</v>
      </c>
      <c r="E114" s="67" t="s">
        <v>45</v>
      </c>
      <c r="F114" s="58">
        <v>1086.89</v>
      </c>
      <c r="G114" s="43"/>
      <c r="H114" s="37"/>
      <c r="I114" s="38" t="s">
        <v>33</v>
      </c>
      <c r="J114" s="39">
        <f t="shared" si="8"/>
        <v>1</v>
      </c>
      <c r="K114" s="37" t="s">
        <v>34</v>
      </c>
      <c r="L114" s="37" t="s">
        <v>4</v>
      </c>
      <c r="M114" s="40"/>
      <c r="N114" s="49"/>
      <c r="O114" s="49"/>
      <c r="P114" s="50"/>
      <c r="Q114" s="49"/>
      <c r="R114" s="49"/>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2">
        <f t="shared" si="9"/>
        <v>2173.78</v>
      </c>
      <c r="BB114" s="51">
        <f t="shared" si="10"/>
        <v>2173.78</v>
      </c>
      <c r="BC114" s="56" t="str">
        <f t="shared" si="11"/>
        <v>INR  Two Thousand One Hundred &amp; Seventy Three  and Paise Seventy Eight Only</v>
      </c>
      <c r="IA114" s="21">
        <v>12.03</v>
      </c>
      <c r="IB114" s="21" t="s">
        <v>152</v>
      </c>
      <c r="ID114" s="21">
        <v>2</v>
      </c>
      <c r="IE114" s="22" t="s">
        <v>45</v>
      </c>
      <c r="IF114" s="22"/>
      <c r="IG114" s="22"/>
      <c r="IH114" s="22"/>
      <c r="II114" s="22"/>
    </row>
    <row r="115" spans="1:243" s="21" customFormat="1" ht="94.5">
      <c r="A115" s="57">
        <v>12.04</v>
      </c>
      <c r="B115" s="65" t="s">
        <v>153</v>
      </c>
      <c r="C115" s="33"/>
      <c r="D115" s="70"/>
      <c r="E115" s="70"/>
      <c r="F115" s="70"/>
      <c r="G115" s="70"/>
      <c r="H115" s="70"/>
      <c r="I115" s="70"/>
      <c r="J115" s="70"/>
      <c r="K115" s="70"/>
      <c r="L115" s="70"/>
      <c r="M115" s="70"/>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IA115" s="21">
        <v>12.04</v>
      </c>
      <c r="IB115" s="21" t="s">
        <v>153</v>
      </c>
      <c r="IE115" s="22"/>
      <c r="IF115" s="22"/>
      <c r="IG115" s="22"/>
      <c r="IH115" s="22"/>
      <c r="II115" s="22"/>
    </row>
    <row r="116" spans="1:243" s="21" customFormat="1" ht="30.75" customHeight="1">
      <c r="A116" s="57">
        <v>12.05</v>
      </c>
      <c r="B116" s="65" t="s">
        <v>48</v>
      </c>
      <c r="C116" s="33"/>
      <c r="D116" s="66">
        <v>1</v>
      </c>
      <c r="E116" s="67" t="s">
        <v>45</v>
      </c>
      <c r="F116" s="58">
        <v>1489.22</v>
      </c>
      <c r="G116" s="43"/>
      <c r="H116" s="37"/>
      <c r="I116" s="38" t="s">
        <v>33</v>
      </c>
      <c r="J116" s="39">
        <f t="shared" si="8"/>
        <v>1</v>
      </c>
      <c r="K116" s="37" t="s">
        <v>34</v>
      </c>
      <c r="L116" s="37" t="s">
        <v>4</v>
      </c>
      <c r="M116" s="40"/>
      <c r="N116" s="49"/>
      <c r="O116" s="49"/>
      <c r="P116" s="50"/>
      <c r="Q116" s="49"/>
      <c r="R116" s="49"/>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2">
        <f t="shared" si="9"/>
        <v>1489.22</v>
      </c>
      <c r="BB116" s="51">
        <f t="shared" si="10"/>
        <v>1489.22</v>
      </c>
      <c r="BC116" s="56" t="str">
        <f t="shared" si="11"/>
        <v>INR  One Thousand Four Hundred &amp; Eighty Nine  and Paise Twenty Two Only</v>
      </c>
      <c r="IA116" s="21">
        <v>12.05</v>
      </c>
      <c r="IB116" s="21" t="s">
        <v>48</v>
      </c>
      <c r="ID116" s="21">
        <v>1</v>
      </c>
      <c r="IE116" s="22" t="s">
        <v>45</v>
      </c>
      <c r="IF116" s="22"/>
      <c r="IG116" s="22"/>
      <c r="IH116" s="22"/>
      <c r="II116" s="22"/>
    </row>
    <row r="117" spans="1:243" s="21" customFormat="1" ht="78.75">
      <c r="A117" s="57">
        <v>12.06</v>
      </c>
      <c r="B117" s="65" t="s">
        <v>154</v>
      </c>
      <c r="C117" s="33"/>
      <c r="D117" s="70"/>
      <c r="E117" s="70"/>
      <c r="F117" s="70"/>
      <c r="G117" s="70"/>
      <c r="H117" s="70"/>
      <c r="I117" s="70"/>
      <c r="J117" s="70"/>
      <c r="K117" s="70"/>
      <c r="L117" s="70"/>
      <c r="M117" s="70"/>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IA117" s="21">
        <v>12.06</v>
      </c>
      <c r="IB117" s="21" t="s">
        <v>154</v>
      </c>
      <c r="IE117" s="22"/>
      <c r="IF117" s="22"/>
      <c r="IG117" s="22"/>
      <c r="IH117" s="22"/>
      <c r="II117" s="22"/>
    </row>
    <row r="118" spans="1:243" s="21" customFormat="1" ht="30" customHeight="1">
      <c r="A118" s="57">
        <v>12.07</v>
      </c>
      <c r="B118" s="65" t="s">
        <v>155</v>
      </c>
      <c r="C118" s="33"/>
      <c r="D118" s="66">
        <v>1</v>
      </c>
      <c r="E118" s="67" t="s">
        <v>46</v>
      </c>
      <c r="F118" s="58">
        <v>363.48</v>
      </c>
      <c r="G118" s="43"/>
      <c r="H118" s="37"/>
      <c r="I118" s="38" t="s">
        <v>33</v>
      </c>
      <c r="J118" s="39">
        <f t="shared" si="8"/>
        <v>1</v>
      </c>
      <c r="K118" s="37" t="s">
        <v>34</v>
      </c>
      <c r="L118" s="37" t="s">
        <v>4</v>
      </c>
      <c r="M118" s="40"/>
      <c r="N118" s="49"/>
      <c r="O118" s="49"/>
      <c r="P118" s="50"/>
      <c r="Q118" s="49"/>
      <c r="R118" s="49"/>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2">
        <f t="shared" si="9"/>
        <v>363.48</v>
      </c>
      <c r="BB118" s="51">
        <f t="shared" si="10"/>
        <v>363.48</v>
      </c>
      <c r="BC118" s="56" t="str">
        <f t="shared" si="11"/>
        <v>INR  Three Hundred &amp; Sixty Three  and Paise Forty Eight Only</v>
      </c>
      <c r="IA118" s="21">
        <v>12.07</v>
      </c>
      <c r="IB118" s="21" t="s">
        <v>155</v>
      </c>
      <c r="ID118" s="21">
        <v>1</v>
      </c>
      <c r="IE118" s="22" t="s">
        <v>46</v>
      </c>
      <c r="IF118" s="22"/>
      <c r="IG118" s="22"/>
      <c r="IH118" s="22"/>
      <c r="II118" s="22"/>
    </row>
    <row r="119" spans="1:243" s="21" customFormat="1" ht="63">
      <c r="A119" s="57">
        <v>12.08</v>
      </c>
      <c r="B119" s="65" t="s">
        <v>156</v>
      </c>
      <c r="C119" s="33"/>
      <c r="D119" s="70"/>
      <c r="E119" s="70"/>
      <c r="F119" s="70"/>
      <c r="G119" s="70"/>
      <c r="H119" s="70"/>
      <c r="I119" s="70"/>
      <c r="J119" s="70"/>
      <c r="K119" s="70"/>
      <c r="L119" s="70"/>
      <c r="M119" s="70"/>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IA119" s="21">
        <v>12.08</v>
      </c>
      <c r="IB119" s="21" t="s">
        <v>156</v>
      </c>
      <c r="IE119" s="22"/>
      <c r="IF119" s="22"/>
      <c r="IG119" s="22"/>
      <c r="IH119" s="22"/>
      <c r="II119" s="22"/>
    </row>
    <row r="120" spans="1:243" s="21" customFormat="1" ht="28.5">
      <c r="A120" s="57">
        <v>12.09</v>
      </c>
      <c r="B120" s="65" t="s">
        <v>65</v>
      </c>
      <c r="C120" s="33"/>
      <c r="D120" s="66">
        <v>3</v>
      </c>
      <c r="E120" s="67" t="s">
        <v>46</v>
      </c>
      <c r="F120" s="58">
        <v>103.73</v>
      </c>
      <c r="G120" s="43"/>
      <c r="H120" s="37"/>
      <c r="I120" s="38" t="s">
        <v>33</v>
      </c>
      <c r="J120" s="39">
        <f t="shared" si="8"/>
        <v>1</v>
      </c>
      <c r="K120" s="37" t="s">
        <v>34</v>
      </c>
      <c r="L120" s="37" t="s">
        <v>4</v>
      </c>
      <c r="M120" s="40"/>
      <c r="N120" s="49"/>
      <c r="O120" s="49"/>
      <c r="P120" s="50"/>
      <c r="Q120" s="49"/>
      <c r="R120" s="49"/>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2">
        <f t="shared" si="9"/>
        <v>311.19</v>
      </c>
      <c r="BB120" s="51">
        <f t="shared" si="10"/>
        <v>311.19</v>
      </c>
      <c r="BC120" s="56" t="str">
        <f t="shared" si="11"/>
        <v>INR  Three Hundred &amp; Eleven  and Paise Nineteen Only</v>
      </c>
      <c r="IA120" s="21">
        <v>12.09</v>
      </c>
      <c r="IB120" s="21" t="s">
        <v>65</v>
      </c>
      <c r="ID120" s="21">
        <v>3</v>
      </c>
      <c r="IE120" s="22" t="s">
        <v>46</v>
      </c>
      <c r="IF120" s="22"/>
      <c r="IG120" s="22"/>
      <c r="IH120" s="22"/>
      <c r="II120" s="22"/>
    </row>
    <row r="121" spans="1:243" s="21" customFormat="1" ht="78.75">
      <c r="A121" s="57">
        <v>12.1</v>
      </c>
      <c r="B121" s="65" t="s">
        <v>157</v>
      </c>
      <c r="C121" s="33"/>
      <c r="D121" s="66">
        <v>28</v>
      </c>
      <c r="E121" s="67" t="s">
        <v>42</v>
      </c>
      <c r="F121" s="58">
        <v>54.8</v>
      </c>
      <c r="G121" s="43"/>
      <c r="H121" s="37"/>
      <c r="I121" s="38" t="s">
        <v>33</v>
      </c>
      <c r="J121" s="39">
        <f t="shared" si="8"/>
        <v>1</v>
      </c>
      <c r="K121" s="37" t="s">
        <v>34</v>
      </c>
      <c r="L121" s="37" t="s">
        <v>4</v>
      </c>
      <c r="M121" s="40"/>
      <c r="N121" s="49"/>
      <c r="O121" s="49"/>
      <c r="P121" s="50"/>
      <c r="Q121" s="49"/>
      <c r="R121" s="49"/>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2">
        <f t="shared" si="9"/>
        <v>1534.4</v>
      </c>
      <c r="BB121" s="51">
        <f t="shared" si="10"/>
        <v>1534.4</v>
      </c>
      <c r="BC121" s="56" t="str">
        <f t="shared" si="11"/>
        <v>INR  One Thousand Five Hundred &amp; Thirty Four  and Paise Forty Only</v>
      </c>
      <c r="IA121" s="21">
        <v>12.1</v>
      </c>
      <c r="IB121" s="21" t="s">
        <v>157</v>
      </c>
      <c r="ID121" s="21">
        <v>28</v>
      </c>
      <c r="IE121" s="22" t="s">
        <v>42</v>
      </c>
      <c r="IF121" s="22"/>
      <c r="IG121" s="22"/>
      <c r="IH121" s="22"/>
      <c r="II121" s="22"/>
    </row>
    <row r="122" spans="1:243" s="21" customFormat="1" ht="141.75">
      <c r="A122" s="57">
        <v>12.11</v>
      </c>
      <c r="B122" s="65" t="s">
        <v>66</v>
      </c>
      <c r="C122" s="33"/>
      <c r="D122" s="66">
        <v>10</v>
      </c>
      <c r="E122" s="67" t="s">
        <v>45</v>
      </c>
      <c r="F122" s="58">
        <v>192.33</v>
      </c>
      <c r="G122" s="43"/>
      <c r="H122" s="37"/>
      <c r="I122" s="38" t="s">
        <v>33</v>
      </c>
      <c r="J122" s="39">
        <f t="shared" si="8"/>
        <v>1</v>
      </c>
      <c r="K122" s="37" t="s">
        <v>34</v>
      </c>
      <c r="L122" s="37" t="s">
        <v>4</v>
      </c>
      <c r="M122" s="40"/>
      <c r="N122" s="49"/>
      <c r="O122" s="49"/>
      <c r="P122" s="50"/>
      <c r="Q122" s="49"/>
      <c r="R122" s="49"/>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2">
        <f t="shared" si="9"/>
        <v>1923.3</v>
      </c>
      <c r="BB122" s="51">
        <f t="shared" si="10"/>
        <v>1923.3</v>
      </c>
      <c r="BC122" s="56" t="str">
        <f t="shared" si="11"/>
        <v>INR  One Thousand Nine Hundred &amp; Twenty Three  and Paise Thirty Only</v>
      </c>
      <c r="IA122" s="21">
        <v>12.11</v>
      </c>
      <c r="IB122" s="21" t="s">
        <v>66</v>
      </c>
      <c r="ID122" s="21">
        <v>10</v>
      </c>
      <c r="IE122" s="22" t="s">
        <v>45</v>
      </c>
      <c r="IF122" s="22"/>
      <c r="IG122" s="22"/>
      <c r="IH122" s="22"/>
      <c r="II122" s="22"/>
    </row>
    <row r="123" spans="1:243" s="21" customFormat="1" ht="15.75">
      <c r="A123" s="57">
        <v>13</v>
      </c>
      <c r="B123" s="65" t="s">
        <v>158</v>
      </c>
      <c r="C123" s="33"/>
      <c r="D123" s="70"/>
      <c r="E123" s="70"/>
      <c r="F123" s="70"/>
      <c r="G123" s="70"/>
      <c r="H123" s="70"/>
      <c r="I123" s="70"/>
      <c r="J123" s="70"/>
      <c r="K123" s="70"/>
      <c r="L123" s="70"/>
      <c r="M123" s="70"/>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IA123" s="21">
        <v>13</v>
      </c>
      <c r="IB123" s="21" t="s">
        <v>158</v>
      </c>
      <c r="IE123" s="22"/>
      <c r="IF123" s="22"/>
      <c r="IG123" s="22"/>
      <c r="IH123" s="22"/>
      <c r="II123" s="22"/>
    </row>
    <row r="124" spans="1:243" s="21" customFormat="1" ht="409.5">
      <c r="A124" s="57">
        <v>13.01</v>
      </c>
      <c r="B124" s="65" t="s">
        <v>159</v>
      </c>
      <c r="C124" s="33"/>
      <c r="D124" s="66">
        <v>7</v>
      </c>
      <c r="E124" s="67" t="s">
        <v>165</v>
      </c>
      <c r="F124" s="58">
        <v>4985.93</v>
      </c>
      <c r="G124" s="43"/>
      <c r="H124" s="37"/>
      <c r="I124" s="38" t="s">
        <v>33</v>
      </c>
      <c r="J124" s="39">
        <f t="shared" si="8"/>
        <v>1</v>
      </c>
      <c r="K124" s="37" t="s">
        <v>34</v>
      </c>
      <c r="L124" s="37" t="s">
        <v>4</v>
      </c>
      <c r="M124" s="40"/>
      <c r="N124" s="49"/>
      <c r="O124" s="49"/>
      <c r="P124" s="50"/>
      <c r="Q124" s="49"/>
      <c r="R124" s="49"/>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2">
        <f t="shared" si="9"/>
        <v>34901.51</v>
      </c>
      <c r="BB124" s="51">
        <f t="shared" si="10"/>
        <v>34901.51</v>
      </c>
      <c r="BC124" s="56" t="str">
        <f t="shared" si="11"/>
        <v>INR  Thirty Four Thousand Nine Hundred &amp; One  and Paise Fifty One Only</v>
      </c>
      <c r="IA124" s="21">
        <v>13.01</v>
      </c>
      <c r="IB124" s="69" t="s">
        <v>159</v>
      </c>
      <c r="ID124" s="21">
        <v>7</v>
      </c>
      <c r="IE124" s="22" t="s">
        <v>165</v>
      </c>
      <c r="IF124" s="22"/>
      <c r="IG124" s="22"/>
      <c r="IH124" s="22"/>
      <c r="II124" s="22"/>
    </row>
    <row r="125" spans="1:243" s="21" customFormat="1" ht="78.75">
      <c r="A125" s="57">
        <v>13.02</v>
      </c>
      <c r="B125" s="65" t="s">
        <v>160</v>
      </c>
      <c r="C125" s="33"/>
      <c r="D125" s="66">
        <v>2</v>
      </c>
      <c r="E125" s="67" t="s">
        <v>166</v>
      </c>
      <c r="F125" s="58">
        <v>770.71</v>
      </c>
      <c r="G125" s="43"/>
      <c r="H125" s="37"/>
      <c r="I125" s="38" t="s">
        <v>33</v>
      </c>
      <c r="J125" s="39">
        <f t="shared" si="8"/>
        <v>1</v>
      </c>
      <c r="K125" s="37" t="s">
        <v>34</v>
      </c>
      <c r="L125" s="37" t="s">
        <v>4</v>
      </c>
      <c r="M125" s="40"/>
      <c r="N125" s="49"/>
      <c r="O125" s="49"/>
      <c r="P125" s="50"/>
      <c r="Q125" s="49"/>
      <c r="R125" s="49"/>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2">
        <f t="shared" si="9"/>
        <v>1541.42</v>
      </c>
      <c r="BB125" s="51">
        <f t="shared" si="10"/>
        <v>1541.42</v>
      </c>
      <c r="BC125" s="56" t="str">
        <f t="shared" si="11"/>
        <v>INR  One Thousand Five Hundred &amp; Forty One  and Paise Forty Two Only</v>
      </c>
      <c r="IA125" s="21">
        <v>13.02</v>
      </c>
      <c r="IB125" s="21" t="s">
        <v>160</v>
      </c>
      <c r="ID125" s="21">
        <v>2</v>
      </c>
      <c r="IE125" s="22" t="s">
        <v>166</v>
      </c>
      <c r="IF125" s="22"/>
      <c r="IG125" s="22"/>
      <c r="IH125" s="22"/>
      <c r="II125" s="22"/>
    </row>
    <row r="126" spans="1:243" s="21" customFormat="1" ht="158.25" customHeight="1">
      <c r="A126" s="57">
        <v>13.03</v>
      </c>
      <c r="B126" s="65" t="s">
        <v>161</v>
      </c>
      <c r="C126" s="33"/>
      <c r="D126" s="66">
        <v>2</v>
      </c>
      <c r="E126" s="67" t="s">
        <v>166</v>
      </c>
      <c r="F126" s="58">
        <v>922.05</v>
      </c>
      <c r="G126" s="43"/>
      <c r="H126" s="37"/>
      <c r="I126" s="38" t="s">
        <v>33</v>
      </c>
      <c r="J126" s="39">
        <f t="shared" si="8"/>
        <v>1</v>
      </c>
      <c r="K126" s="37" t="s">
        <v>34</v>
      </c>
      <c r="L126" s="37" t="s">
        <v>4</v>
      </c>
      <c r="M126" s="40"/>
      <c r="N126" s="49"/>
      <c r="O126" s="49"/>
      <c r="P126" s="50"/>
      <c r="Q126" s="49"/>
      <c r="R126" s="49"/>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2">
        <f t="shared" si="9"/>
        <v>1844.1</v>
      </c>
      <c r="BB126" s="51">
        <f t="shared" si="10"/>
        <v>1844.1</v>
      </c>
      <c r="BC126" s="56" t="str">
        <f t="shared" si="11"/>
        <v>INR  One Thousand Eight Hundred &amp; Forty Four  and Paise Ten Only</v>
      </c>
      <c r="IA126" s="21">
        <v>13.03</v>
      </c>
      <c r="IB126" s="21" t="s">
        <v>161</v>
      </c>
      <c r="ID126" s="21">
        <v>2</v>
      </c>
      <c r="IE126" s="22" t="s">
        <v>166</v>
      </c>
      <c r="IF126" s="22"/>
      <c r="IG126" s="22"/>
      <c r="IH126" s="22"/>
      <c r="II126" s="22"/>
    </row>
    <row r="127" spans="1:243" s="21" customFormat="1" ht="409.5">
      <c r="A127" s="57">
        <v>13.04</v>
      </c>
      <c r="B127" s="65" t="s">
        <v>162</v>
      </c>
      <c r="C127" s="33"/>
      <c r="D127" s="66">
        <v>44</v>
      </c>
      <c r="E127" s="67" t="s">
        <v>167</v>
      </c>
      <c r="F127" s="58">
        <v>4164.84</v>
      </c>
      <c r="G127" s="43"/>
      <c r="H127" s="37"/>
      <c r="I127" s="38" t="s">
        <v>33</v>
      </c>
      <c r="J127" s="39">
        <f t="shared" si="8"/>
        <v>1</v>
      </c>
      <c r="K127" s="37" t="s">
        <v>34</v>
      </c>
      <c r="L127" s="37" t="s">
        <v>4</v>
      </c>
      <c r="M127" s="40"/>
      <c r="N127" s="49"/>
      <c r="O127" s="49"/>
      <c r="P127" s="50"/>
      <c r="Q127" s="49"/>
      <c r="R127" s="49"/>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2">
        <f t="shared" si="9"/>
        <v>183252.96</v>
      </c>
      <c r="BB127" s="51">
        <f t="shared" si="10"/>
        <v>183252.96</v>
      </c>
      <c r="BC127" s="56" t="str">
        <f t="shared" si="11"/>
        <v>INR  One Lakh Eighty Three Thousand Two Hundred &amp; Fifty Two  and Paise Ninety Six Only</v>
      </c>
      <c r="IA127" s="21">
        <v>13.04</v>
      </c>
      <c r="IB127" s="21" t="s">
        <v>162</v>
      </c>
      <c r="ID127" s="21">
        <v>44</v>
      </c>
      <c r="IE127" s="22" t="s">
        <v>167</v>
      </c>
      <c r="IF127" s="22"/>
      <c r="IG127" s="22"/>
      <c r="IH127" s="22"/>
      <c r="II127" s="22"/>
    </row>
    <row r="128" spans="1:243" s="21" customFormat="1" ht="157.5">
      <c r="A128" s="57">
        <v>13.05</v>
      </c>
      <c r="B128" s="65" t="s">
        <v>163</v>
      </c>
      <c r="C128" s="33"/>
      <c r="D128" s="66">
        <v>19</v>
      </c>
      <c r="E128" s="67" t="s">
        <v>168</v>
      </c>
      <c r="F128" s="58">
        <v>901.36</v>
      </c>
      <c r="G128" s="43"/>
      <c r="H128" s="37"/>
      <c r="I128" s="38" t="s">
        <v>33</v>
      </c>
      <c r="J128" s="39">
        <f t="shared" si="8"/>
        <v>1</v>
      </c>
      <c r="K128" s="37" t="s">
        <v>34</v>
      </c>
      <c r="L128" s="37" t="s">
        <v>4</v>
      </c>
      <c r="M128" s="40"/>
      <c r="N128" s="49"/>
      <c r="O128" s="49"/>
      <c r="P128" s="50"/>
      <c r="Q128" s="49"/>
      <c r="R128" s="49"/>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2">
        <f t="shared" si="9"/>
        <v>17125.84</v>
      </c>
      <c r="BB128" s="51">
        <f t="shared" si="10"/>
        <v>17125.84</v>
      </c>
      <c r="BC128" s="56" t="str">
        <f t="shared" si="11"/>
        <v>INR  Seventeen Thousand One Hundred &amp; Twenty Five  and Paise Eighty Four Only</v>
      </c>
      <c r="IA128" s="21">
        <v>13.05</v>
      </c>
      <c r="IB128" s="21" t="s">
        <v>163</v>
      </c>
      <c r="ID128" s="21">
        <v>19</v>
      </c>
      <c r="IE128" s="22" t="s">
        <v>168</v>
      </c>
      <c r="IF128" s="22"/>
      <c r="IG128" s="22"/>
      <c r="IH128" s="22"/>
      <c r="II128" s="22"/>
    </row>
    <row r="129" spans="1:55" ht="42.75">
      <c r="A129" s="44" t="s">
        <v>35</v>
      </c>
      <c r="B129" s="45"/>
      <c r="C129" s="46"/>
      <c r="D129" s="63"/>
      <c r="E129" s="63"/>
      <c r="F129" s="63"/>
      <c r="G129" s="34"/>
      <c r="H129" s="47"/>
      <c r="I129" s="47"/>
      <c r="J129" s="47"/>
      <c r="K129" s="47"/>
      <c r="L129" s="48"/>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55">
        <f>SUM(BA13:BA128)</f>
        <v>823809.08</v>
      </c>
      <c r="BB129" s="55">
        <f>SUM(BB13:BB128)</f>
        <v>823809.08</v>
      </c>
      <c r="BC129" s="64" t="str">
        <f>SpellNumber($E$2,BB129)</f>
        <v>INR  Eight Lakh Twenty Three Thousand Eight Hundred &amp; Nine  and Paise Eight Only</v>
      </c>
    </row>
    <row r="130" spans="1:55" ht="46.5" customHeight="1">
      <c r="A130" s="24" t="s">
        <v>36</v>
      </c>
      <c r="B130" s="25"/>
      <c r="C130" s="26"/>
      <c r="D130" s="60"/>
      <c r="E130" s="61" t="s">
        <v>44</v>
      </c>
      <c r="F130" s="62"/>
      <c r="G130" s="27"/>
      <c r="H130" s="28"/>
      <c r="I130" s="28"/>
      <c r="J130" s="28"/>
      <c r="K130" s="29"/>
      <c r="L130" s="30"/>
      <c r="M130" s="31"/>
      <c r="N130" s="32"/>
      <c r="O130" s="21"/>
      <c r="P130" s="21"/>
      <c r="Q130" s="21"/>
      <c r="R130" s="21"/>
      <c r="S130" s="21"/>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53">
        <f>IF(ISBLANK(F130),0,IF(E130="Excess (+)",ROUND(BA129+(BA129*F130),2),IF(E130="Less (-)",ROUND(BA129+(BA129*F130*(-1)),2),IF(E130="At Par",BA129,0))))</f>
        <v>0</v>
      </c>
      <c r="BB130" s="54">
        <f>ROUND(BA130,0)</f>
        <v>0</v>
      </c>
      <c r="BC130" s="36" t="str">
        <f>SpellNumber($E$2,BB130)</f>
        <v>INR Zero Only</v>
      </c>
    </row>
    <row r="131" spans="1:55" ht="45.75" customHeight="1">
      <c r="A131" s="23" t="s">
        <v>37</v>
      </c>
      <c r="B131" s="23"/>
      <c r="C131" s="72" t="str">
        <f>SpellNumber($E$2,BB130)</f>
        <v>INR Zero Only</v>
      </c>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row>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80" ht="15"/>
    <row r="1781" ht="15"/>
    <row r="1782" ht="15"/>
    <row r="1783" ht="15"/>
    <row r="1784" ht="15"/>
    <row r="1785" ht="15"/>
    <row r="1786" ht="15"/>
    <row r="1787"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sheetData>
  <sheetProtection password="D850" sheet="1"/>
  <mergeCells count="62">
    <mergeCell ref="C131:BC131"/>
    <mergeCell ref="A1:L1"/>
    <mergeCell ref="A4:BC4"/>
    <mergeCell ref="A5:BC5"/>
    <mergeCell ref="A6:BC6"/>
    <mergeCell ref="A7:BC7"/>
    <mergeCell ref="A9:BC9"/>
    <mergeCell ref="D13:BC13"/>
    <mergeCell ref="B8:BC8"/>
    <mergeCell ref="D16:BC16"/>
    <mergeCell ref="D17:BC17"/>
    <mergeCell ref="D21:BC21"/>
    <mergeCell ref="D22:BC22"/>
    <mergeCell ref="D24:BC24"/>
    <mergeCell ref="D30:BC30"/>
    <mergeCell ref="D32:BC32"/>
    <mergeCell ref="D36:BC36"/>
    <mergeCell ref="D38:BC38"/>
    <mergeCell ref="D39:BC39"/>
    <mergeCell ref="D41:BC41"/>
    <mergeCell ref="D43:BC43"/>
    <mergeCell ref="D46:BC46"/>
    <mergeCell ref="D47:BC47"/>
    <mergeCell ref="D49:BC49"/>
    <mergeCell ref="D51:BC51"/>
    <mergeCell ref="D53:BC53"/>
    <mergeCell ref="D55:BC55"/>
    <mergeCell ref="D59:BC59"/>
    <mergeCell ref="D57:BC57"/>
    <mergeCell ref="D62:BC62"/>
    <mergeCell ref="D64:BC64"/>
    <mergeCell ref="D66:BC66"/>
    <mergeCell ref="D68:BC68"/>
    <mergeCell ref="D70:BC70"/>
    <mergeCell ref="D72:BC72"/>
    <mergeCell ref="D93:BC93"/>
    <mergeCell ref="D74:BC74"/>
    <mergeCell ref="D76:BC76"/>
    <mergeCell ref="D77:BC77"/>
    <mergeCell ref="D79:BC79"/>
    <mergeCell ref="D81:BC81"/>
    <mergeCell ref="D82:BC82"/>
    <mergeCell ref="D97:BC97"/>
    <mergeCell ref="D99:BC99"/>
    <mergeCell ref="D101:BC101"/>
    <mergeCell ref="D104:BC104"/>
    <mergeCell ref="D106:BC106"/>
    <mergeCell ref="D84:BC84"/>
    <mergeCell ref="D86:BC86"/>
    <mergeCell ref="D87:BC87"/>
    <mergeCell ref="D89:BC89"/>
    <mergeCell ref="D91:BC91"/>
    <mergeCell ref="D119:BC119"/>
    <mergeCell ref="D123:BC123"/>
    <mergeCell ref="D14:BC14"/>
    <mergeCell ref="D108:BC108"/>
    <mergeCell ref="D109:BC109"/>
    <mergeCell ref="D111:BC111"/>
    <mergeCell ref="D112:BC112"/>
    <mergeCell ref="D115:BC115"/>
    <mergeCell ref="D117:BC117"/>
    <mergeCell ref="D95:BC95"/>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30">
      <formula1>IF(E130="Select",-1,IF(E130="At Par",0,0))</formula1>
      <formula2>IF(E130="Select",-1,IF(E130="At Par",0,0.99))</formula2>
    </dataValidation>
    <dataValidation type="list" allowBlank="1" showErrorMessage="1" sqref="E13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30">
      <formula1>0</formula1>
      <formula2>99.9</formula2>
    </dataValidation>
    <dataValidation allowBlank="1" showInputMessage="1" showErrorMessage="1" promptTitle="Units" prompt="Please enter Units in text" sqref="D124:E128 D18:E20 D23:E23 D25:E29 D31:E31 D33:E35 D37:E37 D40:E40 D42:E42 D44:E45 D48:E48 D50:E50 D52:E52 D54:E54 D58:E58 D56:E56 D60:E61 D63:E63 D65:E65 D67:E67 D69:E69 D71:E71 D73:E73 D75:E75 D78:E78 D80:E80 D83:E83 D85:E85 D88:E88 D90:E90 D92:E92 D94:E94 D96:E96 D98:E98 D100:E100 D102:E103 D105:E105 D107:E107 D110:E110 D113:E114 D116:E116 D118:E118 D120:E122 D15:E15">
      <formula1>0</formula1>
      <formula2>0</formula2>
    </dataValidation>
    <dataValidation type="decimal" allowBlank="1" showInputMessage="1" showErrorMessage="1" promptTitle="Quantity" prompt="Please enter the Quantity for this item. " errorTitle="Invalid Entry" error="Only Numeric Values are allowed. " sqref="F124:F128 F18:F20 F23 F25:F29 F31 F33:F35 F37 F40 F42 F44:F45 F48 F50 F52 F54 F58 F56 F60:F61 F63 F65 F67 F69 F71 F73 F75 F78 F80 F83 F85 F88 F90 F92 F94 F96 F98 F100 F102:F103 F105 F107 F110 F113:F114 F116 F118 F120:F122 F15">
      <formula1>0</formula1>
      <formula2>999999999999999</formula2>
    </dataValidation>
    <dataValidation type="list" allowBlank="1" showErrorMessage="1" sqref="D13:D14 D123 D16:D17 K18:K20 D21:D22 K23 D24 K25:K29 D30 K31 D32 K33:K35 D36 K37 D38:D39 K40 D41 K42 D43 K44:K45 D46:D47 K48 D49 K50 D51 K52 D53 K54 D55 D59 D57 K56 K58 K60:K61 D62 K63 D64 K65 D66 K67 D68 K69 D70 K71 D72 K73 D74 K75 D76:D77 K78 D79 K80 D81:D82 K83 D84 K85 D86:D87 K88 D89 K90 D91 K92 D93 K94 D95 K96 D97 K98 D99 K100 D101 K102:K103 D104 K105 D106 K107 D108:D109 K110 D111:D112 K113:K114 D115 K116 D117 K118 D119 K120:K122 K124:K128 K15">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24:H128 G18:H20 G23:H23 G25:H29 G31:H31 G33:H35 G37:H37 G40:H40 G42:H42 G44:H45 G48:H48 G50:H50 G52:H52 G54:H54 G58:H58 G56:H56 G60:H61 G63:H63 G65:H65 G67:H67 G69:H69 G71:H71 G73:H73 G75:H75 G78:H78 G80:H80 G83:H83 G85:H85 G88:H88 G90:H90 G92:H92 G94:H94 G96:H96 G98:H98 G100:H100 G102:H103 G105:H105 G107:H107 G110:H110 G113:H114 G116:H116 G118:H118 G120:H122 G15:H15">
      <formula1>0</formula1>
      <formula2>999999999999999</formula2>
    </dataValidation>
    <dataValidation allowBlank="1" showInputMessage="1" showErrorMessage="1" promptTitle="Addition / Deduction" prompt="Please Choose the correct One" sqref="J124:J128 J18:J20 J23 J25:J29 J31 J33:J35 J37 J40 J42 J44:J45 J48 J50 J52 J54 J58 J56 J60:J61 J63 J65 J67 J69 J71 J73 J75 J78 J80 J83 J85 J88 J90 J92 J94 J96 J98 J100 J102:J103 J105 J107 J110 J113:J114 J116 J118 J120:J122 J15">
      <formula1>0</formula1>
      <formula2>0</formula2>
    </dataValidation>
    <dataValidation type="list" showErrorMessage="1" sqref="I124:I128 I18:I20 I23 I25:I29 I31 I33:I35 I37 I40 I42 I44:I45 I48 I50 I52 I54 I58 I56 I60:I61 I63 I65 I67 I69 I71 I73 I75 I78 I80 I83 I85 I88 I90 I92 I94 I96 I98 I100 I102:I103 I105 I107 I110 I113:I114 I116 I118 I120:I122 I1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24:O128 N18:O20 N23:O23 N25:O29 N31:O31 N33:O35 N37:O37 N40:O40 N42:O42 N44:O45 N48:O48 N50:O50 N52:O52 N54:O54 N58:O58 N56:O56 N60:O61 N63:O63 N65:O65 N67:O67 N69:O69 N71:O71 N73:O73 N75:O75 N78:O78 N80:O80 N83:O83 N85:O85 N88:O88 N90:O90 N92:O92 N94:O94 N96:O96 N98:O98 N100:O100 N102:O103 N105:O105 N107:O107 N110:O110 N113:O114 N116:O116 N118:O118 N120:O122 N15: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24:R128 R18:R20 R23 R25:R29 R31 R33:R35 R37 R40 R42 R44:R45 R48 R50 R52 R54 R58 R56 R60:R61 R63 R65 R67 R69 R71 R73 R75 R78 R80 R83 R85 R88 R90 R92 R94 R96 R98 R100 R102:R103 R105 R107 R110 R113:R114 R116 R118 R120:R122 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24:Q128 Q18:Q20 Q23 Q25:Q29 Q31 Q33:Q35 Q37 Q40 Q42 Q44:Q45 Q48 Q50 Q52 Q54 Q58 Q56 Q60:Q61 Q63 Q65 Q67 Q69 Q71 Q73 Q75 Q78 Q80 Q83 Q85 Q88 Q90 Q92 Q94 Q96 Q98 Q100 Q102:Q103 Q105 Q107 Q110 Q113:Q114 Q116 Q118 Q120:Q122 Q1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24:M128 M18:M20 M23 M25:M29 M31 M33:M35 M37 M40 M42 M44:M45 M48 M50 M52 M54 M58 M56 M60:M61 M63 M65 M67 M69 M71 M73 M75 M78 M80 M83 M85 M88 M90 M92 M94 M96 M98 M100 M102:M103 M105 M107 M110 M113:M114 M116 M118 M120:M122 M15">
      <formula1>0</formula1>
      <formula2>999999999999999</formula2>
    </dataValidation>
    <dataValidation type="list" allowBlank="1" showInputMessage="1" showErrorMessage="1" sqref="L124 L125 L12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8 L127">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28">
      <formula1>0</formula1>
      <formula2>0</formula2>
    </dataValidation>
    <dataValidation type="decimal" allowBlank="1" showErrorMessage="1" errorTitle="Invalid Entry" error="Only Numeric Values are allowed. " sqref="A13:A128">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8" t="s">
        <v>38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2019-03-01T13:08:24Z</cp:lastPrinted>
  <dcterms:created xsi:type="dcterms:W3CDTF">2009-01-30T06:42:42Z</dcterms:created>
  <dcterms:modified xsi:type="dcterms:W3CDTF">2023-06-29T09:14:08Z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