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450" tabRatio="143"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nm._FilterDatabase" localSheetId="0" hidden="1">'BoQ1'!$A$11:$BC$196</definedName>
    <definedName name="_xlfn.SINGLE" hidden="1">#NAME?</definedName>
    <definedName name="boq_type">#REF!</definedName>
    <definedName name="boq_version" localSheetId="0">'[3]Config'!$C$2:$C$3</definedName>
    <definedName name="boq_version">'[2]Config'!$C$2:$C$3</definedName>
    <definedName name="conversion_type" localSheetId="0">'[3]Config'!$E$2:$E$3</definedName>
    <definedName name="conversion_type">'[2]Config'!$E$2:$E$3</definedName>
    <definedName name="cstvat">#REF!</definedName>
    <definedName name="currency_name" localSheetId="0">'[3]Config'!$F$2:$F$8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'[1]PRICE BID'!#REF!</definedName>
    <definedName name="option9">'[1]PRICE BID'!#REF!</definedName>
    <definedName name="other_boq" localSheetId="0">'[3]Config'!$G$2:$G$5</definedName>
    <definedName name="other_boq">'[2]Config'!$G$2:$G$5</definedName>
    <definedName name="_xlnm.Print_Area" localSheetId="0">'BoQ1'!$A$1:$BC$196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'[1]PRICE BID'!$G$14</definedName>
  </definedNames>
  <calcPr fullCalcOnLoad="1" fullPrecision="0"/>
</workbook>
</file>

<file path=xl/sharedStrings.xml><?xml version="1.0" encoding="utf-8"?>
<sst xmlns="http://schemas.openxmlformats.org/spreadsheetml/2006/main" count="1163" uniqueCount="336">
  <si>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</si>
  <si>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</si>
  <si>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</si>
  <si>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</si>
  <si>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</si>
  <si>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</si>
  <si>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</si>
  <si>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</si>
  <si>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</si>
  <si>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</si>
  <si>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</si>
  <si>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</si>
  <si>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</si>
  <si>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</si>
  <si>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</si>
  <si>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</si>
  <si>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</si>
  <si>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</si>
  <si>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</si>
  <si>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</si>
  <si>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</si>
  <si>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</si>
  <si>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</si>
  <si>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</si>
  <si>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</si>
  <si>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</si>
  <si>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</si>
  <si>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</si>
  <si>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</si>
  <si>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</si>
  <si>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</si>
  <si>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</si>
  <si>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</si>
  <si>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</si>
  <si>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</si>
  <si>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</si>
  <si>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</si>
  <si>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</si>
  <si>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</si>
  <si>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</si>
  <si>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</si>
  <si>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</si>
  <si>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</si>
  <si>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</si>
  <si>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</si>
  <si>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</si>
  <si>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</si>
  <si>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</si>
  <si>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</si>
  <si>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</si>
  <si>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t>item no.25</t>
  </si>
  <si>
    <t>item no.26</t>
  </si>
  <si>
    <r>
      <t xml:space="preserve">TOTAL AMOUNT  
           in
     </t>
    </r>
    <r>
      <rPr>
        <b/>
        <sz val="11"/>
        <color indexed="10"/>
        <rFont val="Arial"/>
        <family val="2"/>
      </rPr>
      <t xml:space="preserve"> Rs.      P</t>
    </r>
  </si>
  <si>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</si>
  <si>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</si>
  <si>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</si>
  <si>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</si>
  <si>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</si>
  <si>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</si>
  <si>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</si>
  <si>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</si>
  <si>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</si>
  <si>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</si>
  <si>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</si>
  <si>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</si>
  <si>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</si>
  <si>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</si>
  <si>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</si>
  <si>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</si>
  <si>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</si>
  <si>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</si>
  <si>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</si>
  <si>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</si>
  <si>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</si>
  <si>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</si>
  <si>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</si>
  <si>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</si>
  <si>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</si>
  <si>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</si>
  <si>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</si>
  <si>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</si>
  <si>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</si>
  <si>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no.40</t>
  </si>
  <si>
    <t>item no.41</t>
  </si>
  <si>
    <t>Cum</t>
  </si>
  <si>
    <t>Mtr.</t>
  </si>
  <si>
    <t>Nos.</t>
  </si>
  <si>
    <t>Component</t>
  </si>
  <si>
    <t xml:space="preserve">Supply installation testing and commissioning of cubical type LT panel-01 (IEC 61439 ) suitable for 4000Amp 415V, 3 phase, 4 wire 50 Hz AC supply system fabricated in compartmentalized (preferable) design from CRCA sheet steel of 2mm thick for frame work and covers. 3mm thick for gland plated i/c cleaning &amp; finishing complete with 7 tank process for powder coating in approved shade, having suitable capacity extensible type FP Aluminium alloy Bus bars of high conductivity. DMC.SMC bus bar supports, with short circuit withstand capacity of  50 KA for 1 sec. bottom base channel of MS section not less than 100mm x 50mm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 </t>
  </si>
  <si>
    <t>The panel shall be equipped with relays, timers set of CT's for metering &amp; protection and energy analyser/meter (on all incomer and outgoing feeders) to indicate current phase, line voltage, frequency, power factor, KWH, KVARH. Provision of over load, short circuit, restricted earth fault, under frequency control cabling and interlocking, suitable cable termination chambers/ bus bars extension and providing indicating lamps  of phases for all feeders complete with foundation as per drawing and specifications amended up to date complete. and attached specification.</t>
  </si>
  <si>
    <t xml:space="preserve">Incoming </t>
  </si>
  <si>
    <t>2 No's 4000A, FP,  EDO,50KA, ACB with microprocessor release (O/L, S/C &amp; E/F protention) saftey shutter,SCM, CC, 4NO+4NC Aux. Contacts, interlock, shunt Trip contact T&amp;C. etc. suitable to connect with the bus duct and through cables. ABB-Emax2/ Schneider MTZ/Siemens 3VA</t>
  </si>
  <si>
    <t>Both Incomer shall have class-b SPD of DEHN make. With 50KA 40A MPCB Protection.</t>
  </si>
  <si>
    <t>OutGoing:</t>
  </si>
  <si>
    <t>4 nos. 400 A, FP, 36 kA,MCCB with thermomagnetic release O/C,S/C protection, rotary  operated handle mechanism-4Nos, FP Spreader(8x4=32Nos) for MCCB 400A- 4 Nos</t>
  </si>
  <si>
    <t xml:space="preserve">all out goings with ON.OFF, Trip, Spring charge indication.communicable type Digital multifunction energy meter(RS 485).Digital Amp meter with selector switches etc. </t>
  </si>
  <si>
    <t xml:space="preserve">Note : All ACBs and MCCB's aux. contacts for ON/OFF and trip spare contacts to be wired up to terminal block. </t>
  </si>
  <si>
    <t>The panel shall be equipped with relays, timers set of CT's for metering &amp; protection and energy analyser/meter to indicate current phase, line voltage, frequency, power factor, KWH, KVARH. Provision of over load, short circuit, restricted earth fault, under frequency control cabling and interlocking, suitable cable termination chambers/ bus bars extension and providing indicating lamps  of phases for all feeders complete with foundation as per drawing and specifications amended up to date complete. and attached specification.</t>
  </si>
  <si>
    <t>All the Incomer shall have class-b SPD of DEHN make. With 50KA 40A MPCB Protection.</t>
  </si>
  <si>
    <t xml:space="preserve">OutGoing: </t>
  </si>
  <si>
    <t xml:space="preserve">all outgoings with ON,OFF,Trip, spring charge indication. Communicable Digital multifunction energy meter(RS 485) . Digital Amp meter with selector switches etc. </t>
  </si>
  <si>
    <t>S&amp;I, testing &amp; commissioning 4000 amp   TPN aluminum bus duct with MS enclosure,  as pe r enclosed  specifications     E-02.</t>
  </si>
  <si>
    <t>S&amp;I, testing &amp; commissioning  4000amp TPN copper  flexible links to connect tranformer LT bus duct as per enclosed  specifications E-02.</t>
  </si>
  <si>
    <t>Earthing with G.I. earth plate 600 mm X 600 mm X 6 mm thick
including accessories, and providing masonry enclosure with
cover plate having locking arrangement and watering pipe of
2.7 metre long etc. with charcoal/ coke and salt as required.</t>
  </si>
  <si>
    <t>Providing and fixing 25 mm X 5 mm G.I. strip on surface or in recess for connections etc. as required.</t>
  </si>
  <si>
    <t>Supplying and making end termination with brass compression gland and aluminium lugs for following size of PVC insulated and PVC sheathed / XLPE aluminium conductor cable of 1.1 KV grade as required.</t>
  </si>
  <si>
    <t xml:space="preserve">3½ X 400 sq. mm (82mm) </t>
  </si>
  <si>
    <t>Supplying and making straight through joint with heat
shrinkable kit including ferrules and other jointing materials for
following size of PVC insulated and PVC sheathed / XLPE
aluminium conductor cable of 1.1 KV grade as required.</t>
  </si>
  <si>
    <t>3½ X 300 sq. mm</t>
  </si>
  <si>
    <t>3½ X 400 sq. mm</t>
  </si>
  <si>
    <t>Providing, laying and fixing following dia G.I. pipe (medium class) in ground complete with G.I. fittings including trenching (75 cm deep)and re-filling etc. as required</t>
  </si>
  <si>
    <t>100 mm Dia</t>
  </si>
  <si>
    <t>Providing brick work (in width 225 mm or more) with F.P.S. bricks of class designation 7.5 in cement mortar 1:4 (1 cement : 4 coarse sand) at all levels</t>
  </si>
  <si>
    <t>item no.38</t>
  </si>
  <si>
    <t>item no.39</t>
  </si>
  <si>
    <t xml:space="preserve">breaker control  switch TNC, Digital voltmeter/Ammeter Cl-1.0 with selector switch, Electronic KWH meter Cl-1.0, CT-4000/5A, Cl1.0, 15KVA cast rasin for metering, protection CTs 4000/5A, Cl-5P10, 15VA cast rasin IDMT relay , Trip circuit supervision relay , Phase indicating Lamp LED Type"Red, Tellow, Blue" Auto / Amnual selector switch Auxiliary contactors with 2NO+2NC , 2A SP MCB 10KA for cont. CKT. </t>
  </si>
  <si>
    <t>Bus bar: 1 No.4000 A, 50HZ,  FP, Aliminium Bus Bar</t>
  </si>
  <si>
    <t>2 nos.2500 A, FP, EDO, 50 kA ACB with MPR based release (O/L, S/C &amp; E/F protection) safety shutter, Aux. contacts 4NONC-2Nos, Breaker control switch TNC- 2Nos. 2A SP MCB 10KA for cont. CKT- 2nos.</t>
  </si>
  <si>
    <t>2 nos.1600 A, FP, EDO, 50 kA ACB with MPR based release (O/L, S/C &amp; E/F protection) safety shutter, Aux. contacts 4NONC-2Nos, Breaker control switch TNC- 2Nos. 2A SP MCB 10KA for cont. CKT- 2nos.</t>
  </si>
  <si>
    <t>3 nos. 800 A, FP, 36 kA,MCCB with thermomagnetic release O/C,S/C protection, rotary  operated handle mechanism-3Nos, FP Spreader(8x3=24Nos) for MCCB 800A- 3 Nos</t>
  </si>
  <si>
    <t>2 nos. 630 A, FP, 36 kA,MCCB with thermomagnetic release O/C,S/C protection, rotary  operated handle mechanism-2Nos, FP Spreader(8x2=16Nos) for MCCB 630A- 2Nos</t>
  </si>
  <si>
    <t xml:space="preserve">Supply installation testing and commissioning of cubical type DG set LT panel -2 (IEC 61439), suitable for 1600 Amp 415V, 3 phase, 4 wire 50 Hz AC supply system fabricated in compartmentalized (preferable) design from CRCA sheet steel of 2mm thick for frame work and covers. 3mm thick for gland plated i/c cleaning &amp; finishing complete with 7 tank process for powder coating in approved shade, having suitable capacity extensible type FP Aluminium alloy Bus bars of high conductivity. DMC.SMC bus bar supports, with short circuit withstand capacity of  50 KA for 1 sec. bottom base channel of MS section not less than 100mm x 50mm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 </t>
  </si>
  <si>
    <t>3 No's 1250A, FP,  50KA, 4 pole ACB ( for 3x750 KVA SG sets) with microprocessor release (O/L, S/C &amp; E/F protention) saftey shutter,SCM, CC, 4NO+4NC Aux. Contacts, interlock, shunt Trip contact T&amp;C. etc. with 2 nos. 1250 A bus coupler (DG1 &amp; DG2) (DG2-DG3) with all protections and metering.</t>
  </si>
  <si>
    <t xml:space="preserve">breaker control  switch TNC, Digital voltmeter/Ammeter Cl-1.0 with selector switch, Electronic KWH meter Cl-1.0, CT-1250/5A, Cl1.0, 15VA cast rasin for metering, protection CTs 1250/5A, Cl-5P10, 15VA cast rasin IDMT relay , Trip circuit supervision relay , Phase indicating Lamp LED Type"Red, Tellow, Blue" Auto / Amnual selector switch Auxiliary contactors with 2NO+2NC , 2A SP MCB 10KA for cont. CKT. </t>
  </si>
  <si>
    <t>Bus bar: 1 No.1600 A, 50HZ,  FP, Aliminium Bus Bar</t>
  </si>
  <si>
    <t>3 nos. 800 A, FP, 36 kA,MCCB with thermomagnetic release O/C,S/C protection, rotary  operated handle mechanism- 3Nos, 2A SP MCB for cont. CKT.- 3 Nos</t>
  </si>
  <si>
    <t>8 nos. 400 A, FP, 36 kA,MCCB with thermomagnetic release O/C,S/C protection, rotary  operated handle mechanism- 8Nos, 2A SP MCB for cont. CKT.- 8 Nos</t>
  </si>
  <si>
    <t>4 nos. 250 A, FP, 36 kA,MCCB with thermomagnetic release O/C,S/C protection - 3nos, rotary  operated handle mechanism-4Nos,  FP Spreader for MCCB 250A- 4 Nos</t>
  </si>
  <si>
    <t>No.</t>
  </si>
  <si>
    <t>Set</t>
  </si>
  <si>
    <t>INR Zero Only</t>
  </si>
  <si>
    <t>Excess (+)</t>
  </si>
  <si>
    <t>WOOD AND P. V. C. WORK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</si>
  <si>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</si>
  <si>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</si>
  <si>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</si>
  <si>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125 mm</t>
  </si>
  <si>
    <t>STEEL WORK</t>
  </si>
  <si>
    <t>FINISHING</t>
  </si>
  <si>
    <t>Distempering with 1st quality acrylic distemper (ready mixed) having VOC content less than 50 gms/litre, of approved manufacturer, of required shade and colour complete, as per manufacturer's specification.</t>
  </si>
  <si>
    <t>Two or more coats on new work</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</si>
  <si>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</si>
  <si>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</si>
  <si>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Distempering with 1st quality acrylic distember (Ready mix) having VOC content less than 50 grams/ litre  of approved brand and manufacture to give an even shade :</t>
  </si>
  <si>
    <t>Old work (one or more coats)</t>
  </si>
  <si>
    <t>Dismantling and Demolishing</t>
  </si>
  <si>
    <t>ALUMINIUM WORK</t>
  </si>
  <si>
    <t>sqm</t>
  </si>
  <si>
    <t>kg</t>
  </si>
  <si>
    <t>each</t>
  </si>
  <si>
    <t>Tender Inviting Authority: DOIP, IIT Kanpur</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</si>
  <si>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</si>
  <si>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</si>
  <si>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</si>
  <si>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</si>
  <si>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</si>
  <si>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</si>
  <si>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</si>
  <si>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</si>
  <si>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</si>
  <si>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</si>
  <si>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</si>
  <si>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</si>
  <si>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</si>
  <si>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</si>
  <si>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</si>
  <si>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</si>
  <si>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</si>
  <si>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</si>
  <si>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</si>
  <si>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</si>
  <si>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</si>
  <si>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</si>
  <si>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</si>
  <si>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</si>
  <si>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</si>
  <si>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</si>
  <si>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</si>
  <si>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</si>
  <si>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</si>
  <si>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Name of Work: Miscellaneous civil repairing and painting works in various Halls of IIT Kanpur</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</si>
  <si>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</si>
  <si>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</si>
  <si>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</si>
  <si>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</si>
  <si>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</si>
  <si>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</si>
  <si>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</si>
  <si>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Shelves (Cast in situ)</t>
  </si>
  <si>
    <t>Steel reinforcement for R.C.C. work including straightening, cutting, bending, placing in position and binding all complete above plinth level.</t>
  </si>
  <si>
    <t>Thermo-Mechanically Treated bars of grade Fe-500D or more.</t>
  </si>
  <si>
    <t>MASONRY WORK</t>
  </si>
  <si>
    <t>Brick work with common burnt clay modular bricks of class designation 7.5 in foundation and plinth in:</t>
  </si>
  <si>
    <t>Cement Mortar 1:6 (1 cement : 6 coarse sand).</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</si>
  <si>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</si>
  <si>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</si>
  <si>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Mirror polishing on marble work/Granite work/stone work where ever required to give high gloss finish complete.</t>
  </si>
  <si>
    <t>Providing and fixing panelling or panelling and glazing in panelled or panelled and glazed shutters for doors, windows and clerestory windows (Area of opening for panel inserts excluding portion inside grooves or rebates to be measured). Panelling for panelled or panelled and glazed shutters 25 mm to 40 mm thick :</t>
  </si>
  <si>
    <t>Fly proof stainless steel grade 304 wire gauge with 0.5 mm dia. wire and 1.4mm wide aperture with matching wood beading</t>
  </si>
  <si>
    <t>Providing and fixing Fiber Glass Reinforced plastic (FRP) Door Frames of cross-section 90 mm x 45 mm having single rebate of 32 mm x 15 mm to receive shutter of 30 mm thickness. The laminate shall be moulded with fire resistant grade unsaturated polyester resin and chopped mat. Door frame laminate shall be 2mm thick and shall be filled with suitable wooden block in all the three legs. The frame shall be covered with fiber glass from all sides. M.S. stay shall be provided at the bottom to steady the frame.</t>
  </si>
  <si>
    <t>Providing and fixing to existing door frames.</t>
  </si>
  <si>
    <t>30 mm thick Fiberglass Reinforced Plastic (F.R.P.) flush door shutter in different plain and wood finish made with fire retardant grade unsaturated polyester resin, moulded to 3 mm thick FRP laminate all around, with suitable wooden blocks inside at required places for fixing of fittings and polyurethane foam (PUF)/Polystyrene foam to be used as filler material throughout the hollow panel, casted monolithically with testing parameters of F.R.P. laminate conforming to table - 3 of IS: 14856, complete as per direction of Engineer-in-charge.</t>
  </si>
  <si>
    <t>Providing and fixing bright /matt finished Stainless Steel handles of approved quality &amp; make with necessary screws etc all complete.</t>
  </si>
  <si>
    <t>100mm</t>
  </si>
  <si>
    <t>25 mm thick (for cupboard) including ISI marked nickel plated bright finished M.S. piano hinges with necessary screws</t>
  </si>
  <si>
    <t>Extra for cutting rebate in flush door shutters (Total area of the shutter to be measured).</t>
  </si>
  <si>
    <t>Providing and fixing teak wood lipping of size 25x3 mm in pelmet.</t>
  </si>
  <si>
    <t>Providing and fixing oxidised M.S. hasp and staple (safety type) conforming to IS : 363 with necessary screws etc. complete : (copper oxidized as per IS: 1378)</t>
  </si>
  <si>
    <t>150 mm</t>
  </si>
  <si>
    <t>200x10 mm</t>
  </si>
  <si>
    <t>Providing and fixing magnetic catcher of approved quality in cupboard / ward robe shutters, including fixing with necessary screws etc. complete.</t>
  </si>
  <si>
    <t>Double strip (horizontal type)</t>
  </si>
  <si>
    <t>FLOORING</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</si>
  <si>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</si>
  <si>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</si>
  <si>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</si>
  <si>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15 mm cement plaster on rough side of single or half brick wall of mix:</t>
  </si>
  <si>
    <t>1:6 (1 cement: 6 coarse sand)</t>
  </si>
  <si>
    <t>Removing dry or oil bound distemper, water proofing cement paint and the like by scrapping, sand papering and preparing the surface smooth including necessary repairs to scratches etc. complete.</t>
  </si>
  <si>
    <t>White washing with lime to give an even shade :</t>
  </si>
  <si>
    <t>One or more coats on old work</t>
  </si>
  <si>
    <t>French spirit polishing :</t>
  </si>
  <si>
    <t>Finishing walls with Premium Acrylic Smooth exterior paint with Silicone additives of required shade</t>
  </si>
  <si>
    <t>Old work (one or more coats applied @ 0.83 ltr/10 sqm).</t>
  </si>
  <si>
    <t>Finishing walls with Premium Acrylic Smooth exterior paint with Silicone additives of required shade:</t>
  </si>
  <si>
    <t>New work (Two or more coats applied @ 1.43 ltr/10 sqm over and including priming coat of exterior primer applied @ 2.20 kg/10 sqm)</t>
  </si>
  <si>
    <t>Wall painting with acrylic emulsion paint of approved brand and manufacture to give an even shade :</t>
  </si>
  <si>
    <t>Painting with synthetic enamel paint of approved brand and manufacture to give an even shade :</t>
  </si>
  <si>
    <t>Old work (Two or more coats applied @ 1.43 ltr/ 10 sqm) over existing cement paint surface</t>
  </si>
  <si>
    <t>Providing &amp; fixing fly proof wire gauze to windows, clerestory windows &amp; doors with M.S. Flat 15x3 mm and nuts &amp; bolts complete.</t>
  </si>
  <si>
    <t>Stainless steel (grade 304) wire gauze of 0.5 mm dia wire and 1.4 mm aperture on both sides</t>
  </si>
  <si>
    <t>Satna lime wash on walls with one coat.</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</si>
  <si>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</si>
  <si>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</si>
  <si>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</si>
  <si>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</si>
  <si>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REPAIRS TO BUILDING</t>
  </si>
  <si>
    <t>Making the opening in brick masonry including dismantling in floor or walls by cutting masonry and making good the damages to walls, flooring and jambs complete, to match existing surface i/c disposal of mulba/ rubbish to the nearest municipal dumping ground, all complete as per direction of Engineer-in-Charge.</t>
  </si>
  <si>
    <t>For door/ window/ clerestory window</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</si>
  <si>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</si>
  <si>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</si>
  <si>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doors, windows and clerestory windows (steel or wood) shutter including chowkhats, architrave, holdfasts etc. complete and stacking within 50 metres lead :</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</si>
  <si>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</si>
  <si>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</si>
  <si>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</si>
  <si>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Taking out doors, windows and clerestory window shutters (steel or wood) including stacking within 50 metres lead :</t>
  </si>
  <si>
    <t>Dismantling tile work in floors and roofs laid in cement mortar including stacking material within 50 metres lead.</t>
  </si>
  <si>
    <t>For thickness of tiles 10 mm to 25 mm</t>
  </si>
  <si>
    <t>For thickness of tiles above 25 mm and up to 40 mm</t>
  </si>
  <si>
    <t>Demolishing cement concrete manually/ by mechanical means including disposal of material within 50 metres lead as per direction of Engineer - in - charge.</t>
  </si>
  <si>
    <t>Nominal concrete 1:3:6 or richer mix (i/c equivalent design mix)</t>
  </si>
  <si>
    <t>Dismantling G.I. pipes (external work) including excavation and refilling trenches after taking out the pipes, manually/ by mechanical means including stacking of pipes within 50 metres lead as per direction of Engineer-in-charge :</t>
  </si>
  <si>
    <t>15 mm to 40 mm nominal bore</t>
  </si>
  <si>
    <t>Dismantling C.I. pipes including excavation and refilling trenches after taking out the pipes, manually/ by mechanical means breaking lead caulked joints, melting of lead and making into blocks including stacking of pipes &amp; lead at site within 50 metre lead as per direction of Engineer-in-charge:</t>
  </si>
  <si>
    <t>Up to 150 mm diameter</t>
  </si>
  <si>
    <t>Cutting holes of required size in brick masonry wall for fixing of exhaust fan including providing and fixing 300 mm dia PVC pipe conforming BIS-12818 and making good the same etc. complete as per direction of Engineer-in-charge.</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</si>
  <si>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</si>
  <si>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</si>
  <si>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</si>
  <si>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</si>
  <si>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</si>
  <si>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</si>
  <si>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Extra for applying additional anodic coating AC 25 instead of AC 15 to aluminium extruded sections.</t>
  </si>
  <si>
    <t>For shutters of doors, windows &amp; ventilators</t>
  </si>
  <si>
    <t>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t>
  </si>
  <si>
    <t>With stainless steel cover plate minimum 1.25 mm thickness</t>
  </si>
  <si>
    <t>WATER PROOFING</t>
  </si>
  <si>
    <t>Grading roof for water proofing treatment with</t>
  </si>
  <si>
    <t>Cement concrete 1:2:4 (1 cement : 2 coarse sand : 4 graded stone aggregate 20mm nominal size)</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</si>
  <si>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</si>
  <si>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SANITARY INSTALLATIONS</t>
  </si>
  <si>
    <t>Providing and fixing CP Brass 32mm size Bottle Trap of approvedquality &amp; make and as per the direction of Engineer-in-charge.</t>
  </si>
  <si>
    <t>Providing and fixing soil, waste and vent pipes :</t>
  </si>
  <si>
    <t>100 mm dia</t>
  </si>
  <si>
    <t>Centrifugally cast (spun) iron socket &amp;spigot (S&amp;S) pipe as per IS: 3989</t>
  </si>
  <si>
    <t>Sand cast iron S&amp;S pipe as per IS: 1729</t>
  </si>
  <si>
    <t>Providing and fixing bend of required degree with access door, insertionrubber washer 3 mm thick, bolts and nuts complete.</t>
  </si>
  <si>
    <t>Sand cast iron S&amp;S as per IS - 3989</t>
  </si>
  <si>
    <t>Providing and fixing collar :</t>
  </si>
  <si>
    <t>100 mm</t>
  </si>
  <si>
    <t>Providing lead caulked joints to sand cast iron/centrifugally cast(spun) iron pipes and fittings of diameter :</t>
  </si>
  <si>
    <t>Providing and fixing trap of self cleansing design with screwed downor hinged grating with or without vent arm complete, including cost ofcutting and making good the walls and floors :</t>
  </si>
  <si>
    <t>100 mm inlet and 100 mm outlet</t>
  </si>
  <si>
    <t>Sand cast iron S&amp;S as per IS: 3989</t>
  </si>
  <si>
    <t>Sand Cast Iron S&amp;S as per IS: 1729</t>
  </si>
  <si>
    <t>WATER SUPPLY</t>
  </si>
  <si>
    <t>Repainting G.I. pipes and fittings with synthetic enamel white paint with one coat of approved quality :</t>
  </si>
  <si>
    <t>20 mm diameter pipe</t>
  </si>
  <si>
    <t>Providing and fixing PTMT grating of approved quality and colour.</t>
  </si>
  <si>
    <t>Circular type</t>
  </si>
  <si>
    <t>125 mm nominal dia with 25 mm waste hole</t>
  </si>
  <si>
    <t>Rectangular type with openable circular lid</t>
  </si>
  <si>
    <t>150 mm nominal size square 100 mm diameter of the inner hinged round grating</t>
  </si>
  <si>
    <t>Cutting holes up to 30x30 cm in walls including making good the same:</t>
  </si>
  <si>
    <t>With common burnt clay F.P.S. (non modular) bricks</t>
  </si>
  <si>
    <t>Providing and fixing G.I. pipes complete with G.I. fittings and clamps, i/c cutting and making good the walls etc. Internal work - Exposed on wall</t>
  </si>
  <si>
    <t>32 mm dia nominal bore</t>
  </si>
  <si>
    <t>Providing and fixing G.I. Pipes complete with G.I. fittings and clamps, i/c making good the walls etc. concealed pipe, including painting with anti corrosive bitumastic paint, cutting chases and making good the wall :</t>
  </si>
  <si>
    <t>15 mm dia nominal bore</t>
  </si>
  <si>
    <t>20 mm dia nominal bore</t>
  </si>
  <si>
    <t>Making connection of G.I. distribution branch with G.I. main of following sizes by providing and fixing tee, including cutting and threading the pipe etc. complete :</t>
  </si>
  <si>
    <t>25 to 40 mm nominal bore</t>
  </si>
  <si>
    <t>Providing and fixing uplasticised PVC connection pipe with brass unions :</t>
  </si>
  <si>
    <t>30 cm length</t>
  </si>
  <si>
    <t>15 mm nominal bore</t>
  </si>
  <si>
    <t>Providing and fixing G.I. Union in G.I. pipe including cutting and threading the pipe and making long screws etc. complete (New work)  :</t>
  </si>
  <si>
    <t>20 mm nominal bore</t>
  </si>
  <si>
    <t>32 mm nominal bore</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</si>
  <si>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</si>
  <si>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</si>
  <si>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</si>
  <si>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DRAINAGE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</si>
  <si>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</si>
  <si>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</si>
  <si>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</si>
  <si>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</si>
  <si>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</si>
  <si>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</si>
  <si>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 Note: Measurement and payment: The pre-measurement of thickness shall be done just after the surface preparation is completed and Payment under this item shall be made only after proper wet curing has been done and surface has been satisfactorily evaluated by sounding / tapping with a blunt metal instrument and/or the 75mm size cube crushing strength at the end of 28 days to be not less than 30 N/Sqmm2).</t>
  </si>
  <si>
    <t>25 mm average thickness in 2 layers.</t>
  </si>
  <si>
    <t>50 mm average thickness in 3 layers.</t>
  </si>
  <si>
    <t>Epoxy bonding adhesive having coverage 2.20 sqm/kg of approved make</t>
  </si>
  <si>
    <t>MINOR CIVIL MAINTENANCE WORK:</t>
  </si>
  <si>
    <t xml:space="preserve">"Carrying out post construction antitermite treatment conforming to IS: 6313 part III complete as per following details:
(A) Operation shall be carried out in through manner seeking the termite in their hide outs and other similar location resource shall be taken to inject oil/water based solution of chloropyrifos 20 % E.C 1% (by weight) consentration all tracesof  termite presence should be removed so that reinfestation aterwords may easily be detected.
(B) The solid treatment in foundation to be treated with chemical emulsion 7.5 litre per sqm of the vertical surface of the substructure in facilitate this approx. 12 mm dia. holes shall be drilled as close a possible to the plinth wall and 30 cm. apart.
(C) Similarly 12 mm dia. holes shall be drilled at the junction of the wall and floor inside the building at a omterval of 30 cm apart to reach the soil below and chemical emulsion required into each holes operated pump to soak the soil below till the refusal of maximum 1 litre per hole and then the holes shall be properly sealed.
(C.A No.2510 Dated 30.01.2019)
</t>
  </si>
  <si>
    <t xml:space="preserve">Applying Fosroc Nitozink  primer STD coat on corroded steel bars as per manufacturer specification.
</t>
  </si>
  <si>
    <t xml:space="preserve">Providing and fixing 10 cm high drawer of cupboard with 12 mm thick base on sides with 12 mm thick medium density grade I particle board with commercial veneering on both side i/c providing and fixing telescope channel , rail necessary roller with screw etc. complete.
</t>
  </si>
  <si>
    <t xml:space="preserve">Providing and fixing white vitreous china flat back or half stal urinal of 580 x 380 x 350 with standard size C.P brass flush pipe,spreader with union and clamps and c.p brass push cock 15 mm  i/c cutting and making good the walls.
(a)Range of single half stal urinal.
</t>
  </si>
  <si>
    <t xml:space="preserve">Providing and fixing white vitreous china oval type wash basin of size 550 x 480 with 15mm C.P brass pillar tap, 32mm C.P brass waste of standard patern.
</t>
  </si>
  <si>
    <t xml:space="preserve">Providing and fixing C.P brass pipe 32 mm for bottle trap.
</t>
  </si>
  <si>
    <t xml:space="preserve">Providing and fixing C.P soap dish complete with screws and gully etc.
</t>
  </si>
  <si>
    <t xml:space="preserve">"Providing and fixing c.p. brass Urinal flush valve Auto closing System with Built-in Control cock &amp; wall flangeof (Jaguar make) code noPRS-077
15 mm nominal bor.
</t>
  </si>
  <si>
    <t xml:space="preserve">P/F towel rod complete with teo c.p. brass brackets fixed to wooden cleats with c.p. brass scews of approved make size 600x20mm.
</t>
  </si>
  <si>
    <t>cum</t>
  </si>
  <si>
    <t>metre</t>
  </si>
  <si>
    <t>Each</t>
  </si>
  <si>
    <t>NIT No:   Civil/25/08/2023-1</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</si>
</sst>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62">
    <font>
      <sz val="11"/>
      <color indexed="8"/>
      <name val="Calibri"/>
      <family val="2"/>
    </font>
    <font>
      <sz val="10"/>
      <color indexed="8"/>
      <name val="Arial"/>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16"/>
      <color indexed="8"/>
      <name val="Calibri"/>
      <family val="2"/>
    </font>
    <font>
      <b/>
      <sz val="14"/>
      <name val="Arial"/>
      <family val="2"/>
    </font>
    <font>
      <sz val="12"/>
      <color indexed="8"/>
      <name val="Calibri"/>
      <family val="2"/>
    </font>
    <font>
      <sz val="12"/>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name val="Segoe UI"/>
      <family val="2"/>
    </font>
    <font>
      <sz val="10"/>
      <color theme="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color indexed="63"/>
      </left>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43" fillId="0" borderId="0" applyFont="0" applyFill="0" applyBorder="0" applyAlignment="0" applyProtection="0"/>
    <xf numFmtId="41" fontId="43" fillId="0" borderId="0" applyFont="0" applyFill="0" applyBorder="0" applyAlignment="0" applyProtection="0"/>
    <xf numFmtId="44" fontId="43" fillId="0" borderId="0" applyFont="0" applyFill="0" applyBorder="0" applyAlignment="0" applyProtection="0"/>
    <xf numFmtId="42" fontId="43"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4" fillId="0" borderId="0">
      <alignment/>
      <protection/>
    </xf>
    <xf numFmtId="0" fontId="0" fillId="32" borderId="7" applyNumberFormat="0" applyFont="0" applyAlignment="0" applyProtection="0"/>
    <xf numFmtId="0" fontId="57" fillId="27" borderId="8" applyNumberFormat="0" applyAlignment="0" applyProtection="0"/>
    <xf numFmtId="9" fontId="43"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0">
    <xf numFmtId="0" fontId="0" fillId="0" borderId="0" xfId="0" applyAlignment="1">
      <alignment/>
    </xf>
    <xf numFmtId="0" fontId="0" fillId="0" borderId="0" xfId="56">
      <alignment/>
      <protection/>
    </xf>
    <xf numFmtId="0" fontId="2" fillId="0" borderId="0" xfId="59">
      <alignment/>
      <protection/>
    </xf>
    <xf numFmtId="0" fontId="3" fillId="0" borderId="0" xfId="56" applyFont="1">
      <alignment/>
      <protection/>
    </xf>
    <xf numFmtId="0" fontId="5" fillId="0" borderId="0" xfId="56" applyFont="1" applyAlignment="1">
      <alignment vertical="center"/>
      <protection/>
    </xf>
    <xf numFmtId="0" fontId="6" fillId="0" borderId="0" xfId="56" applyFont="1" applyAlignment="1" applyProtection="1">
      <alignment vertical="center"/>
      <protection locked="0"/>
    </xf>
    <xf numFmtId="0" fontId="6" fillId="0" borderId="0" xfId="56" applyFont="1" applyAlignment="1">
      <alignment vertical="center"/>
      <protection/>
    </xf>
    <xf numFmtId="0" fontId="7" fillId="0" borderId="0" xfId="59" applyFont="1" applyAlignment="1">
      <alignment horizontal="center" vertical="center"/>
      <protection/>
    </xf>
    <xf numFmtId="0" fontId="8" fillId="0" borderId="0" xfId="56" applyFont="1" applyAlignment="1">
      <alignment vertical="center"/>
      <protection/>
    </xf>
    <xf numFmtId="0" fontId="10" fillId="0" borderId="0" xfId="56" applyFont="1" applyAlignment="1">
      <alignment horizontal="left"/>
      <protection/>
    </xf>
    <xf numFmtId="0" fontId="11" fillId="0" borderId="0" xfId="56" applyFont="1" applyAlignment="1">
      <alignment horizontal="left"/>
      <protection/>
    </xf>
    <xf numFmtId="0" fontId="5" fillId="0" borderId="0" xfId="56" applyFont="1" applyAlignment="1" applyProtection="1">
      <alignment vertical="center"/>
      <protection locked="0"/>
    </xf>
    <xf numFmtId="0" fontId="8" fillId="0" borderId="10" xfId="56" applyFont="1" applyBorder="1" applyAlignment="1">
      <alignment horizontal="center" vertical="top" wrapText="1"/>
      <protection/>
    </xf>
    <xf numFmtId="0" fontId="5" fillId="0" borderId="0" xfId="56" applyFont="1">
      <alignment/>
      <protection/>
    </xf>
    <xf numFmtId="0" fontId="6" fillId="0" borderId="0" xfId="56" applyFont="1">
      <alignment/>
      <protection/>
    </xf>
    <xf numFmtId="0" fontId="8" fillId="0" borderId="11" xfId="59" applyFont="1" applyBorder="1" applyAlignment="1">
      <alignment horizontal="center" vertical="top" wrapText="1"/>
      <protection/>
    </xf>
    <xf numFmtId="0" fontId="14" fillId="0" borderId="10" xfId="59" applyFont="1" applyBorder="1" applyAlignment="1">
      <alignment vertical="top" wrapText="1"/>
      <protection/>
    </xf>
    <xf numFmtId="0" fontId="5" fillId="0" borderId="0" xfId="56" applyFont="1" applyAlignment="1">
      <alignment vertical="top"/>
      <protection/>
    </xf>
    <xf numFmtId="0" fontId="6" fillId="0" borderId="0" xfId="56" applyFont="1" applyAlignment="1">
      <alignment vertical="top"/>
      <protection/>
    </xf>
    <xf numFmtId="0" fontId="8" fillId="0" borderId="12" xfId="59" applyFont="1" applyBorder="1" applyAlignment="1">
      <alignment horizontal="left" vertical="top"/>
      <protection/>
    </xf>
    <xf numFmtId="0" fontId="13" fillId="0" borderId="10" xfId="67" applyNumberFormat="1" applyFont="1" applyFill="1" applyBorder="1" applyAlignment="1" applyProtection="1">
      <alignment vertical="center" wrapText="1"/>
      <protection locked="0"/>
    </xf>
    <xf numFmtId="10" fontId="19" fillId="33" borderId="10" xfId="67" applyNumberFormat="1" applyFont="1" applyFill="1" applyBorder="1" applyAlignment="1" applyProtection="1">
      <alignment horizontal="center" vertical="center"/>
      <protection locked="0"/>
    </xf>
    <xf numFmtId="0" fontId="8" fillId="0" borderId="11" xfId="56" applyFont="1" applyBorder="1" applyAlignment="1">
      <alignment horizontal="center" vertical="top" wrapText="1"/>
      <protection/>
    </xf>
    <xf numFmtId="0" fontId="8" fillId="0" borderId="13" xfId="56" applyFont="1" applyBorder="1" applyAlignment="1">
      <alignment horizontal="center" vertical="top" wrapText="1"/>
      <protection/>
    </xf>
    <xf numFmtId="0" fontId="5" fillId="0" borderId="0" xfId="56" applyFont="1" applyAlignment="1">
      <alignment vertical="top" wrapText="1"/>
      <protection/>
    </xf>
    <xf numFmtId="0" fontId="8" fillId="0" borderId="14" xfId="56" applyFont="1" applyBorder="1" applyAlignment="1">
      <alignment horizontal="center" vertical="top" wrapText="1"/>
      <protection/>
    </xf>
    <xf numFmtId="0" fontId="6" fillId="0" borderId="0" xfId="56" applyFont="1" applyAlignment="1">
      <alignment vertical="top" wrapText="1"/>
      <protection/>
    </xf>
    <xf numFmtId="0" fontId="8" fillId="0" borderId="15" xfId="59" applyFont="1" applyBorder="1" applyAlignment="1">
      <alignment horizontal="left" vertical="top"/>
      <protection/>
    </xf>
    <xf numFmtId="0" fontId="8" fillId="0" borderId="16" xfId="59" applyFont="1" applyBorder="1" applyAlignment="1">
      <alignment horizontal="left" vertical="top"/>
      <protection/>
    </xf>
    <xf numFmtId="0" fontId="16" fillId="0" borderId="11" xfId="56" applyFont="1" applyBorder="1" applyAlignment="1">
      <alignment vertical="top"/>
      <protection/>
    </xf>
    <xf numFmtId="0" fontId="18" fillId="33" borderId="10" xfId="59" applyFont="1" applyFill="1" applyBorder="1" applyAlignment="1" applyProtection="1">
      <alignment vertical="center" wrapText="1"/>
      <protection locked="0"/>
    </xf>
    <xf numFmtId="0" fontId="16" fillId="0" borderId="10" xfId="59" applyFont="1" applyBorder="1" applyAlignment="1">
      <alignment vertical="top"/>
      <protection/>
    </xf>
    <xf numFmtId="0" fontId="5" fillId="0" borderId="10" xfId="56" applyFont="1" applyBorder="1" applyAlignment="1">
      <alignment vertical="top"/>
      <protection/>
    </xf>
    <xf numFmtId="0" fontId="13" fillId="0" borderId="10" xfId="59" applyFont="1" applyBorder="1" applyAlignment="1" applyProtection="1">
      <alignment vertical="center" wrapText="1"/>
      <protection locked="0"/>
    </xf>
    <xf numFmtId="0" fontId="17" fillId="0" borderId="10" xfId="59" applyFont="1" applyBorder="1" applyAlignment="1">
      <alignment vertical="center" wrapText="1"/>
      <protection/>
    </xf>
    <xf numFmtId="2" fontId="15" fillId="0" borderId="17" xfId="59" applyNumberFormat="1" applyFont="1" applyBorder="1" applyAlignment="1">
      <alignment horizontal="right" vertical="top"/>
      <protection/>
    </xf>
    <xf numFmtId="0" fontId="5" fillId="0" borderId="12" xfId="59" applyFont="1" applyBorder="1" applyAlignment="1">
      <alignment vertical="top" wrapText="1"/>
      <protection/>
    </xf>
    <xf numFmtId="0" fontId="8" fillId="0" borderId="18" xfId="59" applyFont="1" applyBorder="1" applyAlignment="1">
      <alignment horizontal="left" vertical="top"/>
      <protection/>
    </xf>
    <xf numFmtId="0" fontId="8" fillId="0" borderId="19" xfId="59" applyFont="1" applyBorder="1" applyAlignment="1">
      <alignment horizontal="left" vertical="top"/>
      <protection/>
    </xf>
    <xf numFmtId="0" fontId="5" fillId="0" borderId="20" xfId="59" applyFont="1" applyBorder="1" applyAlignment="1">
      <alignment vertical="top"/>
      <protection/>
    </xf>
    <xf numFmtId="0" fontId="5" fillId="0" borderId="0" xfId="59" applyFont="1" applyAlignment="1">
      <alignment vertical="top"/>
      <protection/>
    </xf>
    <xf numFmtId="0" fontId="15" fillId="0" borderId="21" xfId="59" applyFont="1" applyBorder="1" applyAlignment="1">
      <alignment vertical="top"/>
      <protection/>
    </xf>
    <xf numFmtId="0" fontId="5" fillId="0" borderId="21" xfId="59" applyFont="1" applyBorder="1" applyAlignment="1">
      <alignment vertical="top"/>
      <protection/>
    </xf>
    <xf numFmtId="2" fontId="15" fillId="0" borderId="22" xfId="59" applyNumberFormat="1" applyFont="1" applyBorder="1" applyAlignment="1">
      <alignment vertical="top"/>
      <protection/>
    </xf>
    <xf numFmtId="0" fontId="5" fillId="0" borderId="23" xfId="59" applyFont="1" applyBorder="1" applyAlignment="1">
      <alignment vertical="top" wrapText="1"/>
      <protection/>
    </xf>
    <xf numFmtId="2" fontId="8" fillId="0" borderId="14" xfId="59" applyNumberFormat="1" applyFont="1" applyBorder="1" applyAlignment="1">
      <alignment horizontal="center" vertical="center"/>
      <protection/>
    </xf>
    <xf numFmtId="2" fontId="8" fillId="0" borderId="10" xfId="56" applyNumberFormat="1" applyFont="1" applyBorder="1" applyAlignment="1" applyProtection="1">
      <alignment horizontal="left" vertical="center"/>
      <protection locked="0"/>
    </xf>
    <xf numFmtId="2" fontId="8" fillId="33" borderId="10" xfId="56" applyNumberFormat="1" applyFont="1" applyFill="1" applyBorder="1" applyAlignment="1" applyProtection="1">
      <alignment horizontal="left" vertical="center"/>
      <protection locked="0"/>
    </xf>
    <xf numFmtId="2" fontId="8" fillId="0" borderId="10" xfId="56" applyNumberFormat="1" applyFont="1" applyBorder="1" applyAlignment="1" applyProtection="1">
      <alignment horizontal="left" vertical="center" wrapText="1"/>
      <protection locked="0"/>
    </xf>
    <xf numFmtId="2" fontId="8" fillId="0" borderId="11" xfId="56" applyNumberFormat="1" applyFont="1" applyBorder="1" applyAlignment="1" applyProtection="1">
      <alignment horizontal="left" vertical="center" wrapText="1"/>
      <protection locked="0"/>
    </xf>
    <xf numFmtId="2" fontId="8" fillId="0" borderId="24" xfId="58" applyNumberFormat="1" applyFont="1" applyBorder="1" applyAlignment="1">
      <alignment horizontal="left" vertical="center"/>
      <protection/>
    </xf>
    <xf numFmtId="0" fontId="5" fillId="0" borderId="14" xfId="59" applyFont="1" applyBorder="1" applyAlignment="1">
      <alignment horizontal="left" vertical="center" wrapText="1"/>
      <protection/>
    </xf>
    <xf numFmtId="2" fontId="5" fillId="0" borderId="0" xfId="56" applyNumberFormat="1" applyFont="1" applyAlignment="1">
      <alignment vertical="top"/>
      <protection/>
    </xf>
    <xf numFmtId="0" fontId="7" fillId="0" borderId="0" xfId="59" applyFont="1" applyFill="1" applyAlignment="1">
      <alignment horizontal="center" vertical="center"/>
      <protection/>
    </xf>
    <xf numFmtId="0" fontId="8" fillId="0" borderId="14" xfId="56" applyFont="1" applyFill="1" applyBorder="1" applyAlignment="1">
      <alignment horizontal="center" vertical="top" wrapText="1"/>
      <protection/>
    </xf>
    <xf numFmtId="0" fontId="22" fillId="0" borderId="14" xfId="56" applyFont="1" applyFill="1" applyBorder="1" applyAlignment="1">
      <alignment horizontal="center" vertical="top" wrapText="1"/>
      <protection/>
    </xf>
    <xf numFmtId="0" fontId="8" fillId="0" borderId="0" xfId="56" applyFont="1" applyFill="1" applyAlignment="1">
      <alignment horizontal="center" vertical="top" wrapText="1"/>
      <protection/>
    </xf>
    <xf numFmtId="0" fontId="5" fillId="0" borderId="14" xfId="0" applyFont="1" applyFill="1" applyBorder="1" applyAlignment="1">
      <alignment horizontal="center" vertical="top"/>
    </xf>
    <xf numFmtId="0" fontId="23" fillId="0" borderId="14" xfId="0" applyFont="1" applyFill="1" applyBorder="1" applyAlignment="1">
      <alignment horizontal="left" vertical="center" wrapText="1"/>
    </xf>
    <xf numFmtId="0" fontId="61" fillId="0" borderId="14" xfId="0" applyFont="1" applyFill="1" applyBorder="1" applyAlignment="1">
      <alignment horizontal="center" vertical="center"/>
    </xf>
    <xf numFmtId="0" fontId="0" fillId="0" borderId="14" xfId="0" applyFill="1" applyBorder="1" applyAlignment="1">
      <alignment horizontal="center" vertical="center"/>
    </xf>
    <xf numFmtId="0" fontId="0" fillId="0" borderId="14" xfId="0" applyFill="1" applyBorder="1" applyAlignment="1">
      <alignment horizontal="center" vertical="center" wrapText="1"/>
    </xf>
    <xf numFmtId="2" fontId="0" fillId="0" borderId="14" xfId="0" applyNumberFormat="1" applyFill="1" applyBorder="1" applyAlignment="1">
      <alignment horizontal="center" vertical="center"/>
    </xf>
    <xf numFmtId="2" fontId="8" fillId="0" borderId="17" xfId="56" applyNumberFormat="1" applyFont="1" applyFill="1" applyBorder="1" applyAlignment="1" applyProtection="1">
      <alignment horizontal="left" vertical="center"/>
      <protection locked="0"/>
    </xf>
    <xf numFmtId="2" fontId="8" fillId="0" borderId="10" xfId="56" applyNumberFormat="1" applyFont="1" applyFill="1" applyBorder="1" applyAlignment="1" applyProtection="1">
      <alignment horizontal="left" vertical="center"/>
      <protection locked="0"/>
    </xf>
    <xf numFmtId="2" fontId="5" fillId="0" borderId="10" xfId="59" applyNumberFormat="1" applyFont="1" applyFill="1" applyBorder="1" applyAlignment="1">
      <alignment horizontal="left" vertical="center"/>
      <protection/>
    </xf>
    <xf numFmtId="2" fontId="5" fillId="0" borderId="10" xfId="56" applyNumberFormat="1" applyFont="1" applyFill="1" applyBorder="1" applyAlignment="1">
      <alignment horizontal="left" vertical="center"/>
      <protection/>
    </xf>
    <xf numFmtId="0" fontId="24" fillId="0" borderId="14" xfId="0" applyFont="1" applyFill="1" applyBorder="1" applyAlignment="1">
      <alignment horizontal="justify" vertical="top" wrapText="1"/>
    </xf>
    <xf numFmtId="0" fontId="25" fillId="0" borderId="14" xfId="0" applyFont="1" applyFill="1" applyBorder="1" applyAlignment="1">
      <alignment horizontal="justify" vertical="justify" wrapText="1"/>
    </xf>
    <xf numFmtId="0" fontId="24" fillId="0" borderId="14" xfId="0" applyFont="1" applyFill="1" applyBorder="1" applyAlignment="1">
      <alignment horizontal="left" wrapText="1"/>
    </xf>
    <xf numFmtId="0" fontId="8" fillId="0" borderId="15" xfId="59" applyFont="1" applyFill="1" applyBorder="1" applyAlignment="1">
      <alignment horizontal="left" vertical="top" wrapText="1"/>
      <protection/>
    </xf>
    <xf numFmtId="0" fontId="8" fillId="0" borderId="10" xfId="56" applyFont="1" applyFill="1" applyBorder="1" applyAlignment="1">
      <alignment horizontal="center" vertical="top" wrapText="1"/>
      <protection/>
    </xf>
    <xf numFmtId="0" fontId="17" fillId="0" borderId="10" xfId="59" applyFont="1" applyFill="1" applyBorder="1" applyAlignment="1" applyProtection="1">
      <alignment vertical="center" wrapText="1"/>
      <protection locked="0"/>
    </xf>
    <xf numFmtId="2" fontId="20" fillId="0" borderId="12" xfId="59" applyNumberFormat="1" applyFont="1" applyFill="1" applyBorder="1" applyAlignment="1">
      <alignment vertical="top"/>
      <protection/>
    </xf>
    <xf numFmtId="2" fontId="15" fillId="0" borderId="18" xfId="59" applyNumberFormat="1" applyFont="1" applyFill="1" applyBorder="1" applyAlignment="1">
      <alignment vertical="top"/>
      <protection/>
    </xf>
    <xf numFmtId="0" fontId="8" fillId="0" borderId="25" xfId="56" applyFont="1" applyFill="1" applyBorder="1" applyAlignment="1">
      <alignment horizontal="center" vertical="top"/>
      <protection/>
    </xf>
    <xf numFmtId="0" fontId="8" fillId="0" borderId="26" xfId="56" applyFont="1" applyFill="1" applyBorder="1" applyAlignment="1">
      <alignment horizontal="center" vertical="top"/>
      <protection/>
    </xf>
    <xf numFmtId="0" fontId="8" fillId="0" borderId="26" xfId="56" applyFont="1" applyBorder="1" applyAlignment="1">
      <alignment horizontal="center" vertical="top"/>
      <protection/>
    </xf>
    <xf numFmtId="0" fontId="8" fillId="0" borderId="27" xfId="56" applyFont="1" applyBorder="1" applyAlignment="1">
      <alignment horizontal="center" vertical="top"/>
      <protection/>
    </xf>
    <xf numFmtId="0" fontId="12" fillId="0" borderId="12" xfId="56" applyFont="1" applyFill="1" applyBorder="1" applyAlignment="1">
      <alignment horizontal="center" vertical="center" wrapText="1"/>
      <protection/>
    </xf>
    <xf numFmtId="0" fontId="12" fillId="0" borderId="12" xfId="56" applyFont="1" applyBorder="1" applyAlignment="1">
      <alignment horizontal="center" vertical="center" wrapText="1"/>
      <protection/>
    </xf>
    <xf numFmtId="0" fontId="15" fillId="0" borderId="12" xfId="59" applyFont="1" applyBorder="1" applyAlignment="1">
      <alignment horizontal="center" vertical="top" wrapText="1"/>
      <protection/>
    </xf>
    <xf numFmtId="0" fontId="4" fillId="0" borderId="0" xfId="56" applyFont="1" applyAlignment="1">
      <alignment horizontal="right" vertical="top"/>
      <protection/>
    </xf>
    <xf numFmtId="0" fontId="9" fillId="0" borderId="0" xfId="56" applyFont="1" applyFill="1" applyAlignment="1">
      <alignment horizontal="left" vertical="center" wrapText="1"/>
      <protection/>
    </xf>
    <xf numFmtId="0" fontId="9" fillId="0" borderId="0" xfId="56" applyFont="1" applyAlignment="1">
      <alignment horizontal="left" vertical="center" wrapText="1"/>
      <protection/>
    </xf>
    <xf numFmtId="0" fontId="11" fillId="0" borderId="21" xfId="56" applyFont="1" applyFill="1" applyBorder="1" applyAlignment="1" applyProtection="1">
      <alignment horizontal="center" wrapText="1"/>
      <protection locked="0"/>
    </xf>
    <xf numFmtId="0" fontId="11" fillId="0" borderId="21" xfId="56" applyFont="1" applyBorder="1" applyAlignment="1" applyProtection="1">
      <alignment horizontal="center" wrapText="1"/>
      <protection locked="0"/>
    </xf>
    <xf numFmtId="0" fontId="8" fillId="33" borderId="12" xfId="59" applyFont="1" applyFill="1" applyBorder="1" applyAlignment="1" applyProtection="1">
      <alignment horizontal="left" vertical="top"/>
      <protection locked="0"/>
    </xf>
    <xf numFmtId="0" fontId="21" fillId="0" borderId="0" xfId="0" applyFont="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72"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dmin\Desktop\DJAC%2009.08.2023\V4_BOQ_AllinOn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E196"/>
  <sheetViews>
    <sheetView showGridLines="0" zoomScale="75" zoomScaleNormal="75" zoomScalePageLayoutView="0" workbookViewId="0" topLeftCell="A1">
      <selection activeCell="B16" sqref="B16"/>
    </sheetView>
  </sheetViews>
  <sheetFormatPr defaultColWidth="9.140625" defaultRowHeight="15"/>
  <cols>
    <col min="1" max="1" width="9.57421875" style="1" customWidth="1"/>
    <col min="2" max="2" width="64.57421875" style="1" customWidth="1"/>
    <col min="3" max="3" width="18.140625" style="1" hidden="1" customWidth="1"/>
    <col min="4" max="4" width="14.421875" style="1" customWidth="1"/>
    <col min="5" max="5" width="13.7109375" style="1" customWidth="1"/>
    <col min="6" max="6" width="15.57421875" style="1" customWidth="1"/>
    <col min="7" max="13" width="9.140625" style="1" hidden="1" customWidth="1"/>
    <col min="14" max="14" width="9.140625" style="2" hidden="1" customWidth="1"/>
    <col min="15" max="52" width="9.140625" style="1" hidden="1" customWidth="1"/>
    <col min="53" max="53" width="22.140625" style="1" customWidth="1"/>
    <col min="54" max="54" width="24.00390625" style="1" hidden="1" customWidth="1"/>
    <col min="55" max="55" width="36.7109375" style="1" customWidth="1"/>
    <col min="56" max="57" width="9.140625" style="1" customWidth="1"/>
    <col min="58" max="58" width="12.28125" style="1" bestFit="1" customWidth="1"/>
    <col min="59" max="233" width="9.140625" style="1" customWidth="1"/>
    <col min="234" max="238" width="9.140625" style="3" customWidth="1"/>
    <col min="239" max="16384" width="9.140625" style="1" customWidth="1"/>
  </cols>
  <sheetData>
    <row r="1" spans="1:238" s="4" customFormat="1" ht="27" customHeight="1">
      <c r="A1" s="82" t="str">
        <f>B2&amp;" BoQ"</f>
        <v>Percentage BoQ</v>
      </c>
      <c r="B1" s="82"/>
      <c r="C1" s="82"/>
      <c r="D1" s="82"/>
      <c r="E1" s="82"/>
      <c r="F1" s="82"/>
      <c r="G1" s="82"/>
      <c r="H1" s="82"/>
      <c r="I1" s="82"/>
      <c r="J1" s="82"/>
      <c r="K1" s="82"/>
      <c r="L1" s="82"/>
      <c r="O1" s="5"/>
      <c r="P1" s="5"/>
      <c r="Q1" s="6"/>
      <c r="HZ1" s="6"/>
      <c r="IA1" s="6"/>
      <c r="IB1" s="6"/>
      <c r="IC1" s="6"/>
      <c r="ID1" s="6"/>
    </row>
    <row r="2" spans="1:17" s="4" customFormat="1" ht="25.5" customHeight="1" hidden="1">
      <c r="A2" s="7" t="s">
        <v>0</v>
      </c>
      <c r="B2" s="7" t="s">
        <v>1</v>
      </c>
      <c r="C2" s="7" t="s">
        <v>2</v>
      </c>
      <c r="D2" s="53" t="s">
        <v>3</v>
      </c>
      <c r="E2" s="7" t="s">
        <v>4</v>
      </c>
      <c r="J2" s="8"/>
      <c r="K2" s="8"/>
      <c r="L2" s="8"/>
      <c r="O2" s="5"/>
      <c r="P2" s="5"/>
      <c r="Q2" s="6"/>
    </row>
    <row r="3" spans="1:238" s="4" customFormat="1" ht="30" customHeight="1" hidden="1">
      <c r="A3" s="4" t="s">
        <v>5</v>
      </c>
      <c r="C3" s="4" t="s">
        <v>6</v>
      </c>
      <c r="HZ3" s="6"/>
      <c r="IA3" s="6"/>
      <c r="IB3" s="6"/>
      <c r="IC3" s="6"/>
      <c r="ID3" s="6"/>
    </row>
    <row r="4" spans="1:238" s="9" customFormat="1" ht="30.75" customHeight="1">
      <c r="A4" s="83" t="s">
        <v>150</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HZ4" s="10"/>
      <c r="IA4" s="10"/>
      <c r="IB4" s="10"/>
      <c r="IC4" s="10"/>
      <c r="ID4" s="10"/>
    </row>
    <row r="5" spans="1:238" s="9" customFormat="1" ht="38.25" customHeight="1">
      <c r="A5" s="83" t="s">
        <v>180</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HZ5" s="10"/>
      <c r="IA5" s="10"/>
      <c r="IB5" s="10"/>
      <c r="IC5" s="10"/>
      <c r="ID5" s="10"/>
    </row>
    <row r="6" spans="1:238" s="9" customFormat="1" ht="30.75" customHeight="1">
      <c r="A6" s="83" t="s">
        <v>335</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HZ6" s="10"/>
      <c r="IA6" s="10"/>
      <c r="IB6" s="10"/>
      <c r="IC6" s="10"/>
      <c r="ID6" s="10"/>
    </row>
    <row r="7" spans="1:238" s="9" customFormat="1" ht="29.25" customHeight="1" hidden="1">
      <c r="A7" s="85"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HZ7" s="10"/>
      <c r="IA7" s="10"/>
      <c r="IB7" s="10"/>
      <c r="IC7" s="10"/>
      <c r="ID7" s="10"/>
    </row>
    <row r="8" spans="1:238" s="11" customFormat="1" ht="58.5" customHeight="1">
      <c r="A8" s="70" t="s">
        <v>40</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HZ8" s="5"/>
      <c r="IA8" s="5"/>
      <c r="IB8" s="5"/>
      <c r="IC8" s="5"/>
      <c r="ID8" s="5"/>
    </row>
    <row r="9" spans="1:238" s="4" customFormat="1" ht="61.5" customHeight="1">
      <c r="A9" s="79" t="s">
        <v>8</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HZ9" s="6"/>
      <c r="IA9" s="6"/>
      <c r="IB9" s="6"/>
      <c r="IC9" s="6"/>
      <c r="ID9" s="6"/>
    </row>
    <row r="10" spans="1:238" s="13" customFormat="1" ht="18.75" customHeight="1">
      <c r="A10" s="71" t="s">
        <v>9</v>
      </c>
      <c r="B10" s="12" t="s">
        <v>10</v>
      </c>
      <c r="C10" s="12" t="s">
        <v>10</v>
      </c>
      <c r="D10" s="12" t="s">
        <v>9</v>
      </c>
      <c r="E10" s="12" t="s">
        <v>10</v>
      </c>
      <c r="F10" s="12" t="s">
        <v>11</v>
      </c>
      <c r="G10" s="12" t="s">
        <v>11</v>
      </c>
      <c r="H10" s="12" t="s">
        <v>12</v>
      </c>
      <c r="I10" s="12" t="s">
        <v>10</v>
      </c>
      <c r="J10" s="12" t="s">
        <v>9</v>
      </c>
      <c r="K10" s="12" t="s">
        <v>13</v>
      </c>
      <c r="L10" s="12" t="s">
        <v>10</v>
      </c>
      <c r="M10" s="12" t="s">
        <v>9</v>
      </c>
      <c r="N10" s="12" t="s">
        <v>11</v>
      </c>
      <c r="O10" s="12" t="s">
        <v>11</v>
      </c>
      <c r="P10" s="12" t="s">
        <v>11</v>
      </c>
      <c r="Q10" s="12" t="s">
        <v>11</v>
      </c>
      <c r="R10" s="12" t="s">
        <v>12</v>
      </c>
      <c r="S10" s="12" t="s">
        <v>12</v>
      </c>
      <c r="T10" s="12" t="s">
        <v>11</v>
      </c>
      <c r="U10" s="12" t="s">
        <v>11</v>
      </c>
      <c r="V10" s="12" t="s">
        <v>11</v>
      </c>
      <c r="W10" s="12" t="s">
        <v>11</v>
      </c>
      <c r="X10" s="12" t="s">
        <v>12</v>
      </c>
      <c r="Y10" s="12" t="s">
        <v>12</v>
      </c>
      <c r="Z10" s="12" t="s">
        <v>11</v>
      </c>
      <c r="AA10" s="12" t="s">
        <v>11</v>
      </c>
      <c r="AB10" s="12" t="s">
        <v>11</v>
      </c>
      <c r="AC10" s="12" t="s">
        <v>11</v>
      </c>
      <c r="AD10" s="12" t="s">
        <v>12</v>
      </c>
      <c r="AE10" s="12" t="s">
        <v>12</v>
      </c>
      <c r="AF10" s="12" t="s">
        <v>11</v>
      </c>
      <c r="AG10" s="12" t="s">
        <v>11</v>
      </c>
      <c r="AH10" s="12" t="s">
        <v>11</v>
      </c>
      <c r="AI10" s="12" t="s">
        <v>11</v>
      </c>
      <c r="AJ10" s="12" t="s">
        <v>12</v>
      </c>
      <c r="AK10" s="12" t="s">
        <v>12</v>
      </c>
      <c r="AL10" s="12" t="s">
        <v>11</v>
      </c>
      <c r="AM10" s="12" t="s">
        <v>11</v>
      </c>
      <c r="AN10" s="12" t="s">
        <v>11</v>
      </c>
      <c r="AO10" s="12" t="s">
        <v>11</v>
      </c>
      <c r="AP10" s="12" t="s">
        <v>12</v>
      </c>
      <c r="AQ10" s="12" t="s">
        <v>12</v>
      </c>
      <c r="AR10" s="12" t="s">
        <v>11</v>
      </c>
      <c r="AS10" s="12" t="s">
        <v>11</v>
      </c>
      <c r="AT10" s="12" t="s">
        <v>9</v>
      </c>
      <c r="AU10" s="12" t="s">
        <v>9</v>
      </c>
      <c r="AV10" s="12" t="s">
        <v>12</v>
      </c>
      <c r="AW10" s="12" t="s">
        <v>12</v>
      </c>
      <c r="AX10" s="12" t="s">
        <v>9</v>
      </c>
      <c r="AY10" s="12" t="s">
        <v>9</v>
      </c>
      <c r="AZ10" s="12" t="s">
        <v>14</v>
      </c>
      <c r="BA10" s="12" t="s">
        <v>9</v>
      </c>
      <c r="BB10" s="12" t="s">
        <v>9</v>
      </c>
      <c r="BC10" s="12" t="s">
        <v>10</v>
      </c>
      <c r="HZ10" s="14"/>
      <c r="IA10" s="14"/>
      <c r="IB10" s="14"/>
      <c r="IC10" s="14"/>
      <c r="ID10" s="14"/>
    </row>
    <row r="11" spans="1:238" s="13" customFormat="1" ht="67.5" customHeight="1">
      <c r="A11" s="71" t="s">
        <v>15</v>
      </c>
      <c r="B11" s="12" t="s">
        <v>16</v>
      </c>
      <c r="C11" s="12" t="s">
        <v>17</v>
      </c>
      <c r="D11" s="12" t="s">
        <v>18</v>
      </c>
      <c r="E11" s="12" t="s">
        <v>19</v>
      </c>
      <c r="F11" s="12" t="s">
        <v>41</v>
      </c>
      <c r="G11" s="12"/>
      <c r="H11" s="12"/>
      <c r="I11" s="12" t="s">
        <v>20</v>
      </c>
      <c r="J11" s="12" t="s">
        <v>21</v>
      </c>
      <c r="K11" s="12" t="s">
        <v>22</v>
      </c>
      <c r="L11" s="12" t="s">
        <v>23</v>
      </c>
      <c r="M11" s="15" t="s">
        <v>24</v>
      </c>
      <c r="N11" s="12" t="s">
        <v>25</v>
      </c>
      <c r="O11" s="12" t="s">
        <v>26</v>
      </c>
      <c r="P11" s="12" t="s">
        <v>27</v>
      </c>
      <c r="Q11" s="12" t="s">
        <v>28</v>
      </c>
      <c r="R11" s="12"/>
      <c r="S11" s="12"/>
      <c r="T11" s="12" t="s">
        <v>29</v>
      </c>
      <c r="U11" s="12" t="s">
        <v>30</v>
      </c>
      <c r="V11" s="12" t="s">
        <v>31</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52</v>
      </c>
      <c r="BB11" s="16" t="s">
        <v>32</v>
      </c>
      <c r="BC11" s="16" t="s">
        <v>33</v>
      </c>
      <c r="HZ11" s="14"/>
      <c r="IA11" s="14"/>
      <c r="IB11" s="14"/>
      <c r="IC11" s="14"/>
      <c r="ID11" s="14"/>
    </row>
    <row r="12" spans="1:238" s="13" customFormat="1" ht="15">
      <c r="A12" s="71">
        <v>1</v>
      </c>
      <c r="B12" s="12">
        <v>2</v>
      </c>
      <c r="C12" s="22">
        <v>3</v>
      </c>
      <c r="D12" s="23">
        <v>4</v>
      </c>
      <c r="E12" s="23">
        <v>5</v>
      </c>
      <c r="F12" s="23">
        <v>6</v>
      </c>
      <c r="G12" s="23">
        <v>7</v>
      </c>
      <c r="H12" s="23">
        <v>8</v>
      </c>
      <c r="I12" s="23">
        <v>9</v>
      </c>
      <c r="J12" s="23">
        <v>10</v>
      </c>
      <c r="K12" s="23">
        <v>11</v>
      </c>
      <c r="L12" s="23">
        <v>12</v>
      </c>
      <c r="M12" s="23">
        <v>13</v>
      </c>
      <c r="N12" s="23">
        <v>14</v>
      </c>
      <c r="O12" s="23">
        <v>15</v>
      </c>
      <c r="P12" s="23">
        <v>16</v>
      </c>
      <c r="Q12" s="23">
        <v>17</v>
      </c>
      <c r="R12" s="23">
        <v>18</v>
      </c>
      <c r="S12" s="23">
        <v>19</v>
      </c>
      <c r="T12" s="23">
        <v>20</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5">
        <v>7</v>
      </c>
      <c r="BB12" s="25">
        <v>54</v>
      </c>
      <c r="BC12" s="25">
        <v>8</v>
      </c>
      <c r="HZ12" s="14"/>
      <c r="IA12" s="14"/>
      <c r="IB12" s="14"/>
      <c r="IC12" s="14"/>
      <c r="ID12" s="14"/>
    </row>
    <row r="13" spans="1:238" s="13" customFormat="1" ht="18">
      <c r="A13" s="54">
        <v>1</v>
      </c>
      <c r="B13" s="55" t="s">
        <v>87</v>
      </c>
      <c r="C13" s="56"/>
      <c r="D13" s="75"/>
      <c r="E13" s="76"/>
      <c r="F13" s="76"/>
      <c r="G13" s="76"/>
      <c r="H13" s="76"/>
      <c r="I13" s="76"/>
      <c r="J13" s="76"/>
      <c r="K13" s="76"/>
      <c r="L13" s="76"/>
      <c r="M13" s="76"/>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8"/>
      <c r="HV13" s="13">
        <v>1</v>
      </c>
      <c r="HW13" s="13" t="s">
        <v>87</v>
      </c>
      <c r="HZ13" s="14"/>
      <c r="IA13" s="14">
        <v>1</v>
      </c>
      <c r="IB13" s="14" t="s">
        <v>87</v>
      </c>
      <c r="IC13" s="14"/>
      <c r="ID13" s="14"/>
    </row>
    <row r="14" spans="1:238" s="17" customFormat="1" ht="15.75">
      <c r="A14" s="57">
        <v>1.01</v>
      </c>
      <c r="B14" s="58" t="s">
        <v>181</v>
      </c>
      <c r="C14" s="59" t="s">
        <v>43</v>
      </c>
      <c r="D14" s="75"/>
      <c r="E14" s="76"/>
      <c r="F14" s="76"/>
      <c r="G14" s="76"/>
      <c r="H14" s="76"/>
      <c r="I14" s="76"/>
      <c r="J14" s="76"/>
      <c r="K14" s="76"/>
      <c r="L14" s="76"/>
      <c r="M14" s="76"/>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8"/>
      <c r="HV14" s="17">
        <v>1.01</v>
      </c>
      <c r="HW14" s="17" t="s">
        <v>88</v>
      </c>
      <c r="HX14" s="17" t="s">
        <v>43</v>
      </c>
      <c r="HZ14" s="18"/>
      <c r="IA14" s="18">
        <v>1.01</v>
      </c>
      <c r="IB14" s="18" t="s">
        <v>181</v>
      </c>
      <c r="IC14" s="18" t="s">
        <v>43</v>
      </c>
      <c r="ID14" s="18"/>
    </row>
    <row r="15" spans="1:238" s="17" customFormat="1" ht="47.25">
      <c r="A15" s="57">
        <v>1.02</v>
      </c>
      <c r="B15" s="58" t="s">
        <v>182</v>
      </c>
      <c r="C15" s="59" t="s">
        <v>44</v>
      </c>
      <c r="D15" s="75"/>
      <c r="E15" s="76"/>
      <c r="F15" s="76"/>
      <c r="G15" s="76"/>
      <c r="H15" s="76"/>
      <c r="I15" s="76"/>
      <c r="J15" s="76"/>
      <c r="K15" s="76"/>
      <c r="L15" s="76"/>
      <c r="M15" s="76"/>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8"/>
      <c r="HV15" s="17">
        <v>1.02</v>
      </c>
      <c r="HW15" s="17" t="s">
        <v>89</v>
      </c>
      <c r="HX15" s="17" t="s">
        <v>44</v>
      </c>
      <c r="HZ15" s="18"/>
      <c r="IA15" s="18">
        <v>1.02</v>
      </c>
      <c r="IB15" s="18" t="s">
        <v>182</v>
      </c>
      <c r="IC15" s="18" t="s">
        <v>44</v>
      </c>
      <c r="ID15" s="18"/>
    </row>
    <row r="16" spans="1:239" s="17" customFormat="1" ht="47.25">
      <c r="A16" s="57">
        <v>1.03</v>
      </c>
      <c r="B16" s="58" t="s">
        <v>183</v>
      </c>
      <c r="C16" s="59" t="s">
        <v>45</v>
      </c>
      <c r="D16" s="60">
        <v>1.35</v>
      </c>
      <c r="E16" s="61" t="s">
        <v>332</v>
      </c>
      <c r="F16" s="62">
        <v>6457.83</v>
      </c>
      <c r="G16" s="63"/>
      <c r="H16" s="64"/>
      <c r="I16" s="65" t="s">
        <v>34</v>
      </c>
      <c r="J16" s="66">
        <f>IF(I16="Less(-)",-1,1)</f>
        <v>1</v>
      </c>
      <c r="K16" s="64" t="s">
        <v>35</v>
      </c>
      <c r="L16" s="64" t="s">
        <v>4</v>
      </c>
      <c r="M16" s="47"/>
      <c r="N16" s="46"/>
      <c r="O16" s="46"/>
      <c r="P16" s="48"/>
      <c r="Q16" s="46"/>
      <c r="R16" s="46"/>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9"/>
      <c r="BA16" s="45">
        <f>ROUND(total_amount_ba($B$2,$D$2,D16,F16,J16,K16,M16),0)</f>
        <v>8718</v>
      </c>
      <c r="BB16" s="50">
        <f>BA16+SUM(N16:AZ16)</f>
        <v>8718</v>
      </c>
      <c r="BC16" s="51" t="str">
        <f>SpellNumber(L16,BB16)</f>
        <v>INR  Eight Thousand Seven Hundred &amp; Eighteen  Only</v>
      </c>
      <c r="HV16" s="17">
        <v>1.03</v>
      </c>
      <c r="HW16" s="17" t="s">
        <v>90</v>
      </c>
      <c r="HX16" s="17" t="s">
        <v>45</v>
      </c>
      <c r="HZ16" s="18"/>
      <c r="IA16" s="18">
        <v>1.03</v>
      </c>
      <c r="IB16" s="18" t="s">
        <v>183</v>
      </c>
      <c r="IC16" s="18" t="s">
        <v>45</v>
      </c>
      <c r="ID16" s="18">
        <v>1.35</v>
      </c>
      <c r="IE16" s="17" t="s">
        <v>332</v>
      </c>
    </row>
    <row r="17" spans="1:239" s="17" customFormat="1" ht="110.25">
      <c r="A17" s="57">
        <v>1.04</v>
      </c>
      <c r="B17" s="58" t="s">
        <v>184</v>
      </c>
      <c r="C17" s="59" t="s">
        <v>54</v>
      </c>
      <c r="D17" s="60">
        <v>6.6</v>
      </c>
      <c r="E17" s="61" t="s">
        <v>147</v>
      </c>
      <c r="F17" s="62">
        <v>597.68</v>
      </c>
      <c r="G17" s="63"/>
      <c r="H17" s="64"/>
      <c r="I17" s="65" t="s">
        <v>34</v>
      </c>
      <c r="J17" s="66">
        <f aca="true" t="shared" si="0" ref="J17:J80">IF(I17="Less(-)",-1,1)</f>
        <v>1</v>
      </c>
      <c r="K17" s="64" t="s">
        <v>35</v>
      </c>
      <c r="L17" s="64" t="s">
        <v>4</v>
      </c>
      <c r="M17" s="47"/>
      <c r="N17" s="46"/>
      <c r="O17" s="46"/>
      <c r="P17" s="48"/>
      <c r="Q17" s="46"/>
      <c r="R17" s="46"/>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9"/>
      <c r="BA17" s="45">
        <f aca="true" t="shared" si="1" ref="BA17:BA80">ROUND(total_amount_ba($B$2,$D$2,D17,F17,J17,K17,M17),0)</f>
        <v>3945</v>
      </c>
      <c r="BB17" s="50">
        <f aca="true" t="shared" si="2" ref="BB17:BB80">BA17+SUM(N17:AZ17)</f>
        <v>3945</v>
      </c>
      <c r="BC17" s="51" t="str">
        <f aca="true" t="shared" si="3" ref="BC17:BC80">SpellNumber(L17,BB17)</f>
        <v>INR  Three Thousand Nine Hundred &amp; Forty Five  Only</v>
      </c>
      <c r="HV17" s="17">
        <v>1.04</v>
      </c>
      <c r="HW17" s="17" t="s">
        <v>91</v>
      </c>
      <c r="HX17" s="17" t="s">
        <v>54</v>
      </c>
      <c r="HZ17" s="18"/>
      <c r="IA17" s="18">
        <v>1.04</v>
      </c>
      <c r="IB17" s="18" t="s">
        <v>184</v>
      </c>
      <c r="IC17" s="18" t="s">
        <v>54</v>
      </c>
      <c r="ID17" s="18">
        <v>6.6</v>
      </c>
      <c r="IE17" s="17" t="s">
        <v>147</v>
      </c>
    </row>
    <row r="18" spans="1:238" s="17" customFormat="1" ht="15.75">
      <c r="A18" s="57">
        <v>1.05</v>
      </c>
      <c r="B18" s="58" t="s">
        <v>185</v>
      </c>
      <c r="C18" s="59" t="s">
        <v>46</v>
      </c>
      <c r="D18" s="75"/>
      <c r="E18" s="76"/>
      <c r="F18" s="76"/>
      <c r="G18" s="76"/>
      <c r="H18" s="76"/>
      <c r="I18" s="76"/>
      <c r="J18" s="76"/>
      <c r="K18" s="76"/>
      <c r="L18" s="76"/>
      <c r="M18" s="76"/>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8"/>
      <c r="HV18" s="17">
        <v>1.05</v>
      </c>
      <c r="HW18" s="17" t="s">
        <v>115</v>
      </c>
      <c r="HX18" s="17" t="s">
        <v>46</v>
      </c>
      <c r="HZ18" s="18"/>
      <c r="IA18" s="18">
        <v>1.05</v>
      </c>
      <c r="IB18" s="18" t="s">
        <v>185</v>
      </c>
      <c r="IC18" s="18" t="s">
        <v>46</v>
      </c>
      <c r="ID18" s="18"/>
    </row>
    <row r="19" spans="1:239" s="17" customFormat="1" ht="126">
      <c r="A19" s="57">
        <v>1.06</v>
      </c>
      <c r="B19" s="58" t="s">
        <v>186</v>
      </c>
      <c r="C19" s="59" t="s">
        <v>55</v>
      </c>
      <c r="D19" s="60">
        <v>0.15</v>
      </c>
      <c r="E19" s="61" t="s">
        <v>332</v>
      </c>
      <c r="F19" s="62">
        <v>9398.77</v>
      </c>
      <c r="G19" s="63"/>
      <c r="H19" s="64"/>
      <c r="I19" s="65" t="s">
        <v>34</v>
      </c>
      <c r="J19" s="66">
        <f t="shared" si="0"/>
        <v>1</v>
      </c>
      <c r="K19" s="64" t="s">
        <v>35</v>
      </c>
      <c r="L19" s="64" t="s">
        <v>4</v>
      </c>
      <c r="M19" s="47"/>
      <c r="N19" s="46"/>
      <c r="O19" s="46"/>
      <c r="P19" s="48"/>
      <c r="Q19" s="46"/>
      <c r="R19" s="46"/>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9"/>
      <c r="BA19" s="45">
        <f t="shared" si="1"/>
        <v>1410</v>
      </c>
      <c r="BB19" s="50">
        <f t="shared" si="2"/>
        <v>1410</v>
      </c>
      <c r="BC19" s="51" t="str">
        <f t="shared" si="3"/>
        <v>INR  One Thousand Four Hundred &amp; Ten  Only</v>
      </c>
      <c r="HV19" s="17">
        <v>1.06</v>
      </c>
      <c r="HW19" s="17" t="s">
        <v>92</v>
      </c>
      <c r="HX19" s="17" t="s">
        <v>55</v>
      </c>
      <c r="HZ19" s="18"/>
      <c r="IA19" s="18">
        <v>1.06</v>
      </c>
      <c r="IB19" s="18" t="s">
        <v>186</v>
      </c>
      <c r="IC19" s="18" t="s">
        <v>55</v>
      </c>
      <c r="ID19" s="18">
        <v>0.15</v>
      </c>
      <c r="IE19" s="17" t="s">
        <v>332</v>
      </c>
    </row>
    <row r="20" spans="1:238" s="17" customFormat="1" ht="31.5">
      <c r="A20" s="57">
        <v>1.07</v>
      </c>
      <c r="B20" s="58" t="s">
        <v>187</v>
      </c>
      <c r="C20" s="59" t="s">
        <v>56</v>
      </c>
      <c r="D20" s="75"/>
      <c r="E20" s="76"/>
      <c r="F20" s="76"/>
      <c r="G20" s="76"/>
      <c r="H20" s="76"/>
      <c r="I20" s="76"/>
      <c r="J20" s="76"/>
      <c r="K20" s="76"/>
      <c r="L20" s="76"/>
      <c r="M20" s="76"/>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8"/>
      <c r="HV20" s="17">
        <v>1.07</v>
      </c>
      <c r="HW20" s="17" t="s">
        <v>116</v>
      </c>
      <c r="HX20" s="17" t="s">
        <v>56</v>
      </c>
      <c r="HZ20" s="18"/>
      <c r="IA20" s="18">
        <v>1.07</v>
      </c>
      <c r="IB20" s="18" t="s">
        <v>187</v>
      </c>
      <c r="IC20" s="18" t="s">
        <v>56</v>
      </c>
      <c r="ID20" s="18"/>
    </row>
    <row r="21" spans="1:239" s="17" customFormat="1" ht="28.5">
      <c r="A21" s="57">
        <v>1.08</v>
      </c>
      <c r="B21" s="58" t="s">
        <v>188</v>
      </c>
      <c r="C21" s="59" t="s">
        <v>47</v>
      </c>
      <c r="D21" s="60">
        <v>1.92</v>
      </c>
      <c r="E21" s="61" t="s">
        <v>147</v>
      </c>
      <c r="F21" s="62">
        <v>672.12</v>
      </c>
      <c r="G21" s="63"/>
      <c r="H21" s="64"/>
      <c r="I21" s="65" t="s">
        <v>34</v>
      </c>
      <c r="J21" s="66">
        <f t="shared" si="0"/>
        <v>1</v>
      </c>
      <c r="K21" s="64" t="s">
        <v>35</v>
      </c>
      <c r="L21" s="64" t="s">
        <v>4</v>
      </c>
      <c r="M21" s="47"/>
      <c r="N21" s="46"/>
      <c r="O21" s="46"/>
      <c r="P21" s="48"/>
      <c r="Q21" s="46"/>
      <c r="R21" s="46"/>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9"/>
      <c r="BA21" s="45">
        <f t="shared" si="1"/>
        <v>1290</v>
      </c>
      <c r="BB21" s="50">
        <f t="shared" si="2"/>
        <v>1290</v>
      </c>
      <c r="BC21" s="51" t="str">
        <f t="shared" si="3"/>
        <v>INR  One Thousand Two Hundred &amp; Ninety  Only</v>
      </c>
      <c r="HV21" s="17">
        <v>1.08</v>
      </c>
      <c r="HW21" s="17" t="s">
        <v>93</v>
      </c>
      <c r="HX21" s="17" t="s">
        <v>47</v>
      </c>
      <c r="HZ21" s="18"/>
      <c r="IA21" s="18">
        <v>1.08</v>
      </c>
      <c r="IB21" s="18" t="s">
        <v>188</v>
      </c>
      <c r="IC21" s="18" t="s">
        <v>47</v>
      </c>
      <c r="ID21" s="18">
        <v>1.92</v>
      </c>
      <c r="IE21" s="17" t="s">
        <v>147</v>
      </c>
    </row>
    <row r="22" spans="1:238" s="17" customFormat="1" ht="47.25">
      <c r="A22" s="57">
        <v>1.09</v>
      </c>
      <c r="B22" s="58" t="s">
        <v>189</v>
      </c>
      <c r="C22" s="59" t="s">
        <v>57</v>
      </c>
      <c r="D22" s="75"/>
      <c r="E22" s="76"/>
      <c r="F22" s="76"/>
      <c r="G22" s="76"/>
      <c r="H22" s="76"/>
      <c r="I22" s="76"/>
      <c r="J22" s="76"/>
      <c r="K22" s="76"/>
      <c r="L22" s="76"/>
      <c r="M22" s="76"/>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8"/>
      <c r="HV22" s="17">
        <v>1.09</v>
      </c>
      <c r="HW22" s="17" t="s">
        <v>117</v>
      </c>
      <c r="HX22" s="17" t="s">
        <v>57</v>
      </c>
      <c r="HZ22" s="18"/>
      <c r="IA22" s="18">
        <v>1.09</v>
      </c>
      <c r="IB22" s="18" t="s">
        <v>189</v>
      </c>
      <c r="IC22" s="18" t="s">
        <v>57</v>
      </c>
      <c r="ID22" s="18"/>
    </row>
    <row r="23" spans="1:239" s="17" customFormat="1" ht="28.5">
      <c r="A23" s="57">
        <v>1.1</v>
      </c>
      <c r="B23" s="58" t="s">
        <v>190</v>
      </c>
      <c r="C23" s="59" t="s">
        <v>48</v>
      </c>
      <c r="D23" s="60">
        <v>17</v>
      </c>
      <c r="E23" s="61" t="s">
        <v>148</v>
      </c>
      <c r="F23" s="62">
        <v>78.61</v>
      </c>
      <c r="G23" s="63"/>
      <c r="H23" s="64"/>
      <c r="I23" s="65" t="s">
        <v>34</v>
      </c>
      <c r="J23" s="66">
        <f t="shared" si="0"/>
        <v>1</v>
      </c>
      <c r="K23" s="64" t="s">
        <v>35</v>
      </c>
      <c r="L23" s="64" t="s">
        <v>4</v>
      </c>
      <c r="M23" s="47"/>
      <c r="N23" s="46"/>
      <c r="O23" s="46"/>
      <c r="P23" s="48"/>
      <c r="Q23" s="46"/>
      <c r="R23" s="46"/>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9"/>
      <c r="BA23" s="45">
        <f t="shared" si="1"/>
        <v>1336</v>
      </c>
      <c r="BB23" s="50">
        <f t="shared" si="2"/>
        <v>1336</v>
      </c>
      <c r="BC23" s="51" t="str">
        <f t="shared" si="3"/>
        <v>INR  One Thousand Three Hundred &amp; Thirty Six  Only</v>
      </c>
      <c r="HV23" s="17">
        <v>1.1</v>
      </c>
      <c r="HW23" s="17" t="s">
        <v>118</v>
      </c>
      <c r="HX23" s="17" t="s">
        <v>48</v>
      </c>
      <c r="HZ23" s="18"/>
      <c r="IA23" s="18">
        <v>1.1</v>
      </c>
      <c r="IB23" s="18" t="s">
        <v>190</v>
      </c>
      <c r="IC23" s="18" t="s">
        <v>48</v>
      </c>
      <c r="ID23" s="18">
        <v>17</v>
      </c>
      <c r="IE23" s="17" t="s">
        <v>148</v>
      </c>
    </row>
    <row r="24" spans="1:238" s="17" customFormat="1" ht="15.75">
      <c r="A24" s="57">
        <v>1.11</v>
      </c>
      <c r="B24" s="58" t="s">
        <v>191</v>
      </c>
      <c r="C24" s="59" t="s">
        <v>58</v>
      </c>
      <c r="D24" s="75"/>
      <c r="E24" s="76"/>
      <c r="F24" s="76"/>
      <c r="G24" s="76"/>
      <c r="H24" s="76"/>
      <c r="I24" s="76"/>
      <c r="J24" s="76"/>
      <c r="K24" s="76"/>
      <c r="L24" s="76"/>
      <c r="M24" s="76"/>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8"/>
      <c r="HV24" s="17">
        <v>1.11</v>
      </c>
      <c r="HW24" s="17" t="s">
        <v>119</v>
      </c>
      <c r="HX24" s="17" t="s">
        <v>58</v>
      </c>
      <c r="HZ24" s="18"/>
      <c r="IA24" s="18">
        <v>1.11</v>
      </c>
      <c r="IB24" s="18" t="s">
        <v>191</v>
      </c>
      <c r="IC24" s="18" t="s">
        <v>58</v>
      </c>
      <c r="ID24" s="18"/>
    </row>
    <row r="25" spans="1:238" s="17" customFormat="1" ht="31.5">
      <c r="A25" s="57">
        <v>1.12</v>
      </c>
      <c r="B25" s="58" t="s">
        <v>192</v>
      </c>
      <c r="C25" s="59" t="s">
        <v>59</v>
      </c>
      <c r="D25" s="75"/>
      <c r="E25" s="76"/>
      <c r="F25" s="76"/>
      <c r="G25" s="76"/>
      <c r="H25" s="76"/>
      <c r="I25" s="76"/>
      <c r="J25" s="76"/>
      <c r="K25" s="76"/>
      <c r="L25" s="76"/>
      <c r="M25" s="76"/>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8"/>
      <c r="HV25" s="17">
        <v>1.12</v>
      </c>
      <c r="HW25" s="17" t="s">
        <v>120</v>
      </c>
      <c r="HX25" s="17" t="s">
        <v>59</v>
      </c>
      <c r="HZ25" s="18"/>
      <c r="IA25" s="18">
        <v>1.12</v>
      </c>
      <c r="IB25" s="18" t="s">
        <v>192</v>
      </c>
      <c r="IC25" s="18" t="s">
        <v>59</v>
      </c>
      <c r="ID25" s="18"/>
    </row>
    <row r="26" spans="1:239" s="17" customFormat="1" ht="28.5">
      <c r="A26" s="57">
        <v>1.13</v>
      </c>
      <c r="B26" s="58" t="s">
        <v>193</v>
      </c>
      <c r="C26" s="59" t="s">
        <v>60</v>
      </c>
      <c r="D26" s="60">
        <v>0.29</v>
      </c>
      <c r="E26" s="61" t="s">
        <v>332</v>
      </c>
      <c r="F26" s="62">
        <v>4866.24</v>
      </c>
      <c r="G26" s="63"/>
      <c r="H26" s="64"/>
      <c r="I26" s="65" t="s">
        <v>34</v>
      </c>
      <c r="J26" s="66">
        <f t="shared" si="0"/>
        <v>1</v>
      </c>
      <c r="K26" s="64" t="s">
        <v>35</v>
      </c>
      <c r="L26" s="64" t="s">
        <v>4</v>
      </c>
      <c r="M26" s="47"/>
      <c r="N26" s="46"/>
      <c r="O26" s="46"/>
      <c r="P26" s="48"/>
      <c r="Q26" s="46"/>
      <c r="R26" s="46"/>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9"/>
      <c r="BA26" s="45">
        <f t="shared" si="1"/>
        <v>1411</v>
      </c>
      <c r="BB26" s="50">
        <f t="shared" si="2"/>
        <v>1411</v>
      </c>
      <c r="BC26" s="51" t="str">
        <f t="shared" si="3"/>
        <v>INR  One Thousand Four Hundred &amp; Eleven  Only</v>
      </c>
      <c r="HV26" s="17">
        <v>1.13</v>
      </c>
      <c r="HW26" s="17" t="s">
        <v>94</v>
      </c>
      <c r="HX26" s="17" t="s">
        <v>60</v>
      </c>
      <c r="HZ26" s="18"/>
      <c r="IA26" s="18">
        <v>1.13</v>
      </c>
      <c r="IB26" s="18" t="s">
        <v>193</v>
      </c>
      <c r="IC26" s="18" t="s">
        <v>60</v>
      </c>
      <c r="ID26" s="18">
        <v>0.29</v>
      </c>
      <c r="IE26" s="17" t="s">
        <v>332</v>
      </c>
    </row>
    <row r="27" spans="1:238" s="17" customFormat="1" ht="15.75">
      <c r="A27" s="57">
        <v>1.14</v>
      </c>
      <c r="B27" s="58" t="s">
        <v>194</v>
      </c>
      <c r="C27" s="59" t="s">
        <v>61</v>
      </c>
      <c r="D27" s="75"/>
      <c r="E27" s="76"/>
      <c r="F27" s="76"/>
      <c r="G27" s="76"/>
      <c r="H27" s="76"/>
      <c r="I27" s="76"/>
      <c r="J27" s="76"/>
      <c r="K27" s="76"/>
      <c r="L27" s="76"/>
      <c r="M27" s="76"/>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8"/>
      <c r="HV27" s="17">
        <v>1.14</v>
      </c>
      <c r="HW27" s="17" t="s">
        <v>95</v>
      </c>
      <c r="HX27" s="17" t="s">
        <v>61</v>
      </c>
      <c r="HZ27" s="18"/>
      <c r="IA27" s="18">
        <v>1.14</v>
      </c>
      <c r="IB27" s="18" t="s">
        <v>194</v>
      </c>
      <c r="IC27" s="18" t="s">
        <v>61</v>
      </c>
      <c r="ID27" s="18"/>
    </row>
    <row r="28" spans="1:239" s="17" customFormat="1" ht="126">
      <c r="A28" s="57">
        <v>1.15</v>
      </c>
      <c r="B28" s="58" t="s">
        <v>195</v>
      </c>
      <c r="C28" s="59" t="s">
        <v>62</v>
      </c>
      <c r="D28" s="60">
        <v>144</v>
      </c>
      <c r="E28" s="61" t="s">
        <v>147</v>
      </c>
      <c r="F28" s="62">
        <v>932.44</v>
      </c>
      <c r="G28" s="63"/>
      <c r="H28" s="64"/>
      <c r="I28" s="65" t="s">
        <v>34</v>
      </c>
      <c r="J28" s="66">
        <f t="shared" si="0"/>
        <v>1</v>
      </c>
      <c r="K28" s="64" t="s">
        <v>35</v>
      </c>
      <c r="L28" s="64" t="s">
        <v>4</v>
      </c>
      <c r="M28" s="47"/>
      <c r="N28" s="46"/>
      <c r="O28" s="46"/>
      <c r="P28" s="48"/>
      <c r="Q28" s="46"/>
      <c r="R28" s="46"/>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9"/>
      <c r="BA28" s="45">
        <f t="shared" si="1"/>
        <v>134271</v>
      </c>
      <c r="BB28" s="50">
        <f t="shared" si="2"/>
        <v>134271</v>
      </c>
      <c r="BC28" s="51" t="str">
        <f t="shared" si="3"/>
        <v>INR  One Lakh Thirty Four Thousand Two Hundred &amp; Seventy One  Only</v>
      </c>
      <c r="HV28" s="17">
        <v>1.15</v>
      </c>
      <c r="HW28" s="17" t="s">
        <v>96</v>
      </c>
      <c r="HX28" s="17" t="s">
        <v>62</v>
      </c>
      <c r="HY28" s="17">
        <v>1</v>
      </c>
      <c r="HZ28" s="18" t="s">
        <v>128</v>
      </c>
      <c r="IA28" s="18">
        <v>1.15</v>
      </c>
      <c r="IB28" s="18" t="s">
        <v>195</v>
      </c>
      <c r="IC28" s="18" t="s">
        <v>62</v>
      </c>
      <c r="ID28" s="18">
        <v>144</v>
      </c>
      <c r="IE28" s="17" t="s">
        <v>147</v>
      </c>
    </row>
    <row r="29" spans="1:239" s="17" customFormat="1" ht="31.5">
      <c r="A29" s="57">
        <v>1.16</v>
      </c>
      <c r="B29" s="58" t="s">
        <v>196</v>
      </c>
      <c r="C29" s="59" t="s">
        <v>63</v>
      </c>
      <c r="D29" s="60">
        <v>37</v>
      </c>
      <c r="E29" s="61" t="s">
        <v>147</v>
      </c>
      <c r="F29" s="62">
        <v>366.16</v>
      </c>
      <c r="G29" s="63"/>
      <c r="H29" s="64"/>
      <c r="I29" s="65" t="s">
        <v>34</v>
      </c>
      <c r="J29" s="66">
        <f t="shared" si="0"/>
        <v>1</v>
      </c>
      <c r="K29" s="64" t="s">
        <v>35</v>
      </c>
      <c r="L29" s="64" t="s">
        <v>4</v>
      </c>
      <c r="M29" s="47"/>
      <c r="N29" s="46"/>
      <c r="O29" s="46"/>
      <c r="P29" s="48"/>
      <c r="Q29" s="46"/>
      <c r="R29" s="46"/>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9"/>
      <c r="BA29" s="45">
        <f t="shared" si="1"/>
        <v>13548</v>
      </c>
      <c r="BB29" s="50">
        <f t="shared" si="2"/>
        <v>13548</v>
      </c>
      <c r="BC29" s="51" t="str">
        <f t="shared" si="3"/>
        <v>INR  Thirteen Thousand Five Hundred &amp; Forty Eight  Only</v>
      </c>
      <c r="HV29" s="17">
        <v>1.16</v>
      </c>
      <c r="HW29" s="17" t="s">
        <v>121</v>
      </c>
      <c r="HX29" s="17" t="s">
        <v>63</v>
      </c>
      <c r="HZ29" s="18"/>
      <c r="IA29" s="18">
        <v>1.16</v>
      </c>
      <c r="IB29" s="18" t="s">
        <v>196</v>
      </c>
      <c r="IC29" s="18" t="s">
        <v>63</v>
      </c>
      <c r="ID29" s="18">
        <v>37</v>
      </c>
      <c r="IE29" s="17" t="s">
        <v>147</v>
      </c>
    </row>
    <row r="30" spans="1:238" s="17" customFormat="1" ht="15.75">
      <c r="A30" s="57">
        <v>1.17</v>
      </c>
      <c r="B30" s="58" t="s">
        <v>132</v>
      </c>
      <c r="C30" s="59" t="s">
        <v>64</v>
      </c>
      <c r="D30" s="75"/>
      <c r="E30" s="76"/>
      <c r="F30" s="76"/>
      <c r="G30" s="76"/>
      <c r="H30" s="76"/>
      <c r="I30" s="76"/>
      <c r="J30" s="76"/>
      <c r="K30" s="76"/>
      <c r="L30" s="76"/>
      <c r="M30" s="76"/>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8"/>
      <c r="HV30" s="17">
        <v>1.17</v>
      </c>
      <c r="HW30" s="17" t="s">
        <v>97</v>
      </c>
      <c r="HX30" s="17" t="s">
        <v>64</v>
      </c>
      <c r="HZ30" s="18"/>
      <c r="IA30" s="18">
        <v>1.17</v>
      </c>
      <c r="IB30" s="18" t="s">
        <v>132</v>
      </c>
      <c r="IC30" s="18" t="s">
        <v>64</v>
      </c>
      <c r="ID30" s="18"/>
    </row>
    <row r="31" spans="1:238" s="17" customFormat="1" ht="78.75">
      <c r="A31" s="57">
        <v>1.18</v>
      </c>
      <c r="B31" s="58" t="s">
        <v>197</v>
      </c>
      <c r="C31" s="59" t="s">
        <v>49</v>
      </c>
      <c r="D31" s="75"/>
      <c r="E31" s="76"/>
      <c r="F31" s="76"/>
      <c r="G31" s="76"/>
      <c r="H31" s="76"/>
      <c r="I31" s="76"/>
      <c r="J31" s="76"/>
      <c r="K31" s="76"/>
      <c r="L31" s="76"/>
      <c r="M31" s="76"/>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8"/>
      <c r="HV31" s="17">
        <v>1.18</v>
      </c>
      <c r="HW31" s="17" t="s">
        <v>90</v>
      </c>
      <c r="HX31" s="17" t="s">
        <v>49</v>
      </c>
      <c r="HZ31" s="18"/>
      <c r="IA31" s="18">
        <v>1.18</v>
      </c>
      <c r="IB31" s="18" t="s">
        <v>197</v>
      </c>
      <c r="IC31" s="18" t="s">
        <v>49</v>
      </c>
      <c r="ID31" s="18"/>
    </row>
    <row r="32" spans="1:239" s="17" customFormat="1" ht="31.5">
      <c r="A32" s="57">
        <v>1.19</v>
      </c>
      <c r="B32" s="58" t="s">
        <v>198</v>
      </c>
      <c r="C32" s="59" t="s">
        <v>65</v>
      </c>
      <c r="D32" s="60">
        <v>52</v>
      </c>
      <c r="E32" s="61" t="s">
        <v>147</v>
      </c>
      <c r="F32" s="62">
        <v>1334.15</v>
      </c>
      <c r="G32" s="63"/>
      <c r="H32" s="64"/>
      <c r="I32" s="65" t="s">
        <v>34</v>
      </c>
      <c r="J32" s="66">
        <f t="shared" si="0"/>
        <v>1</v>
      </c>
      <c r="K32" s="64" t="s">
        <v>35</v>
      </c>
      <c r="L32" s="64" t="s">
        <v>4</v>
      </c>
      <c r="M32" s="47"/>
      <c r="N32" s="46"/>
      <c r="O32" s="46"/>
      <c r="P32" s="48"/>
      <c r="Q32" s="46"/>
      <c r="R32" s="46"/>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9"/>
      <c r="BA32" s="45">
        <f t="shared" si="1"/>
        <v>69376</v>
      </c>
      <c r="BB32" s="50">
        <f t="shared" si="2"/>
        <v>69376</v>
      </c>
      <c r="BC32" s="51" t="str">
        <f t="shared" si="3"/>
        <v>INR  Sixty Nine Thousand Three Hundred &amp; Seventy Six  Only</v>
      </c>
      <c r="HV32" s="17">
        <v>1.19</v>
      </c>
      <c r="HW32" s="17" t="s">
        <v>122</v>
      </c>
      <c r="HX32" s="17" t="s">
        <v>65</v>
      </c>
      <c r="HZ32" s="18"/>
      <c r="IA32" s="18">
        <v>1.19</v>
      </c>
      <c r="IB32" s="18" t="s">
        <v>198</v>
      </c>
      <c r="IC32" s="18" t="s">
        <v>65</v>
      </c>
      <c r="ID32" s="18">
        <v>52</v>
      </c>
      <c r="IE32" s="17" t="s">
        <v>147</v>
      </c>
    </row>
    <row r="33" spans="1:239" s="17" customFormat="1" ht="141.75">
      <c r="A33" s="57">
        <v>1.2</v>
      </c>
      <c r="B33" s="58" t="s">
        <v>199</v>
      </c>
      <c r="C33" s="59" t="s">
        <v>66</v>
      </c>
      <c r="D33" s="60">
        <v>260</v>
      </c>
      <c r="E33" s="61" t="s">
        <v>333</v>
      </c>
      <c r="F33" s="62">
        <v>616.05</v>
      </c>
      <c r="G33" s="63"/>
      <c r="H33" s="64"/>
      <c r="I33" s="65" t="s">
        <v>34</v>
      </c>
      <c r="J33" s="66">
        <f t="shared" si="0"/>
        <v>1</v>
      </c>
      <c r="K33" s="64" t="s">
        <v>35</v>
      </c>
      <c r="L33" s="64" t="s">
        <v>4</v>
      </c>
      <c r="M33" s="47"/>
      <c r="N33" s="46"/>
      <c r="O33" s="46"/>
      <c r="P33" s="48"/>
      <c r="Q33" s="46"/>
      <c r="R33" s="46"/>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9"/>
      <c r="BA33" s="45">
        <f t="shared" si="1"/>
        <v>160173</v>
      </c>
      <c r="BB33" s="50">
        <f t="shared" si="2"/>
        <v>160173</v>
      </c>
      <c r="BC33" s="51" t="str">
        <f t="shared" si="3"/>
        <v>INR  One Lakh Sixty Thousand One Hundred &amp; Seventy Three  Only</v>
      </c>
      <c r="HV33" s="17">
        <v>1.2</v>
      </c>
      <c r="HW33" s="17" t="s">
        <v>123</v>
      </c>
      <c r="HX33" s="17" t="s">
        <v>66</v>
      </c>
      <c r="HZ33" s="18"/>
      <c r="IA33" s="18">
        <v>1.2</v>
      </c>
      <c r="IB33" s="18" t="s">
        <v>199</v>
      </c>
      <c r="IC33" s="18" t="s">
        <v>66</v>
      </c>
      <c r="ID33" s="18">
        <v>260</v>
      </c>
      <c r="IE33" s="17" t="s">
        <v>333</v>
      </c>
    </row>
    <row r="34" spans="1:238" s="17" customFormat="1" ht="15.75">
      <c r="A34" s="57">
        <v>1.21</v>
      </c>
      <c r="B34" s="58" t="s">
        <v>200</v>
      </c>
      <c r="C34" s="59" t="s">
        <v>67</v>
      </c>
      <c r="D34" s="75"/>
      <c r="E34" s="76"/>
      <c r="F34" s="76"/>
      <c r="G34" s="76"/>
      <c r="H34" s="76"/>
      <c r="I34" s="76"/>
      <c r="J34" s="76"/>
      <c r="K34" s="76"/>
      <c r="L34" s="76"/>
      <c r="M34" s="76"/>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8"/>
      <c r="HV34" s="17">
        <v>1.21</v>
      </c>
      <c r="HW34" s="17" t="s">
        <v>98</v>
      </c>
      <c r="HX34" s="17" t="s">
        <v>67</v>
      </c>
      <c r="HZ34" s="18"/>
      <c r="IA34" s="18">
        <v>1.21</v>
      </c>
      <c r="IB34" s="18" t="s">
        <v>200</v>
      </c>
      <c r="IC34" s="18" t="s">
        <v>67</v>
      </c>
      <c r="ID34" s="18"/>
    </row>
    <row r="35" spans="1:239" s="17" customFormat="1" ht="141.75">
      <c r="A35" s="57">
        <v>1.22</v>
      </c>
      <c r="B35" s="58" t="s">
        <v>201</v>
      </c>
      <c r="C35" s="59" t="s">
        <v>68</v>
      </c>
      <c r="D35" s="60">
        <v>63</v>
      </c>
      <c r="E35" s="61" t="s">
        <v>147</v>
      </c>
      <c r="F35" s="62">
        <v>3475.41</v>
      </c>
      <c r="G35" s="63"/>
      <c r="H35" s="64"/>
      <c r="I35" s="65" t="s">
        <v>34</v>
      </c>
      <c r="J35" s="66">
        <f t="shared" si="0"/>
        <v>1</v>
      </c>
      <c r="K35" s="64" t="s">
        <v>35</v>
      </c>
      <c r="L35" s="64" t="s">
        <v>4</v>
      </c>
      <c r="M35" s="47"/>
      <c r="N35" s="46"/>
      <c r="O35" s="46"/>
      <c r="P35" s="48"/>
      <c r="Q35" s="46"/>
      <c r="R35" s="46"/>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9"/>
      <c r="BA35" s="45">
        <f t="shared" si="1"/>
        <v>218951</v>
      </c>
      <c r="BB35" s="50">
        <f t="shared" si="2"/>
        <v>218951</v>
      </c>
      <c r="BC35" s="51" t="str">
        <f t="shared" si="3"/>
        <v>INR  Two Lakh Eighteen Thousand Nine Hundred &amp; Fifty One  Only</v>
      </c>
      <c r="HV35" s="17">
        <v>1.22</v>
      </c>
      <c r="HW35" s="17" t="s">
        <v>124</v>
      </c>
      <c r="HX35" s="17" t="s">
        <v>68</v>
      </c>
      <c r="HZ35" s="18"/>
      <c r="IA35" s="18">
        <v>1.22</v>
      </c>
      <c r="IB35" s="18" t="s">
        <v>201</v>
      </c>
      <c r="IC35" s="18" t="s">
        <v>68</v>
      </c>
      <c r="ID35" s="18">
        <v>63</v>
      </c>
      <c r="IE35" s="17" t="s">
        <v>147</v>
      </c>
    </row>
    <row r="36" spans="1:238" s="17" customFormat="1" ht="55.5" customHeight="1">
      <c r="A36" s="57">
        <v>1.23</v>
      </c>
      <c r="B36" s="58" t="s">
        <v>202</v>
      </c>
      <c r="C36" s="59" t="s">
        <v>69</v>
      </c>
      <c r="D36" s="75"/>
      <c r="E36" s="76"/>
      <c r="F36" s="76"/>
      <c r="G36" s="76"/>
      <c r="H36" s="76"/>
      <c r="I36" s="76"/>
      <c r="J36" s="76"/>
      <c r="K36" s="76"/>
      <c r="L36" s="76"/>
      <c r="M36" s="76"/>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8"/>
      <c r="HV36" s="17">
        <v>1.23</v>
      </c>
      <c r="HW36" s="17" t="s">
        <v>99</v>
      </c>
      <c r="HX36" s="17" t="s">
        <v>69</v>
      </c>
      <c r="HZ36" s="18"/>
      <c r="IA36" s="18">
        <v>1.23</v>
      </c>
      <c r="IB36" s="26" t="s">
        <v>202</v>
      </c>
      <c r="IC36" s="18" t="s">
        <v>69</v>
      </c>
      <c r="ID36" s="18"/>
    </row>
    <row r="37" spans="1:239" s="17" customFormat="1" ht="28.5">
      <c r="A37" s="57">
        <v>1.24</v>
      </c>
      <c r="B37" s="58" t="s">
        <v>136</v>
      </c>
      <c r="C37" s="59" t="s">
        <v>70</v>
      </c>
      <c r="D37" s="60">
        <v>74</v>
      </c>
      <c r="E37" s="61" t="s">
        <v>149</v>
      </c>
      <c r="F37" s="62">
        <v>88.08</v>
      </c>
      <c r="G37" s="63"/>
      <c r="H37" s="64"/>
      <c r="I37" s="65" t="s">
        <v>34</v>
      </c>
      <c r="J37" s="66">
        <f t="shared" si="0"/>
        <v>1</v>
      </c>
      <c r="K37" s="64" t="s">
        <v>35</v>
      </c>
      <c r="L37" s="64" t="s">
        <v>4</v>
      </c>
      <c r="M37" s="47"/>
      <c r="N37" s="46"/>
      <c r="O37" s="46"/>
      <c r="P37" s="48"/>
      <c r="Q37" s="46"/>
      <c r="R37" s="46"/>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9"/>
      <c r="BA37" s="45">
        <f t="shared" si="1"/>
        <v>6518</v>
      </c>
      <c r="BB37" s="50">
        <f t="shared" si="2"/>
        <v>6518</v>
      </c>
      <c r="BC37" s="51" t="str">
        <f t="shared" si="3"/>
        <v>INR  Six Thousand Five Hundred &amp; Eighteen  Only</v>
      </c>
      <c r="HV37" s="17">
        <v>1.24</v>
      </c>
      <c r="HW37" s="17" t="s">
        <v>125</v>
      </c>
      <c r="HX37" s="17" t="s">
        <v>70</v>
      </c>
      <c r="HZ37" s="18"/>
      <c r="IA37" s="18">
        <v>1.24</v>
      </c>
      <c r="IB37" s="18" t="s">
        <v>136</v>
      </c>
      <c r="IC37" s="18" t="s">
        <v>70</v>
      </c>
      <c r="ID37" s="18">
        <v>74</v>
      </c>
      <c r="IE37" s="17" t="s">
        <v>149</v>
      </c>
    </row>
    <row r="38" spans="1:239" s="17" customFormat="1" ht="28.5">
      <c r="A38" s="57">
        <v>1.25</v>
      </c>
      <c r="B38" s="58" t="s">
        <v>203</v>
      </c>
      <c r="C38" s="59" t="s">
        <v>50</v>
      </c>
      <c r="D38" s="60">
        <v>66</v>
      </c>
      <c r="E38" s="61" t="s">
        <v>149</v>
      </c>
      <c r="F38" s="62">
        <v>66.37</v>
      </c>
      <c r="G38" s="63"/>
      <c r="H38" s="64"/>
      <c r="I38" s="65" t="s">
        <v>34</v>
      </c>
      <c r="J38" s="66">
        <f t="shared" si="0"/>
        <v>1</v>
      </c>
      <c r="K38" s="64" t="s">
        <v>35</v>
      </c>
      <c r="L38" s="64" t="s">
        <v>4</v>
      </c>
      <c r="M38" s="47"/>
      <c r="N38" s="46"/>
      <c r="O38" s="46"/>
      <c r="P38" s="48"/>
      <c r="Q38" s="46"/>
      <c r="R38" s="46"/>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9"/>
      <c r="BA38" s="45">
        <f t="shared" si="1"/>
        <v>4380</v>
      </c>
      <c r="BB38" s="50">
        <f t="shared" si="2"/>
        <v>4380</v>
      </c>
      <c r="BC38" s="51" t="str">
        <f t="shared" si="3"/>
        <v>INR  Four Thousand Three Hundred &amp; Eighty  Only</v>
      </c>
      <c r="HV38" s="17">
        <v>1.25</v>
      </c>
      <c r="HW38" s="17" t="s">
        <v>126</v>
      </c>
      <c r="HX38" s="17" t="s">
        <v>50</v>
      </c>
      <c r="HZ38" s="18"/>
      <c r="IA38" s="18">
        <v>1.25</v>
      </c>
      <c r="IB38" s="18" t="s">
        <v>203</v>
      </c>
      <c r="IC38" s="18" t="s">
        <v>50</v>
      </c>
      <c r="ID38" s="18">
        <v>66</v>
      </c>
      <c r="IE38" s="17" t="s">
        <v>149</v>
      </c>
    </row>
    <row r="39" spans="1:238" s="17" customFormat="1" ht="78.75">
      <c r="A39" s="57">
        <v>1.26</v>
      </c>
      <c r="B39" s="58" t="s">
        <v>133</v>
      </c>
      <c r="C39" s="59" t="s">
        <v>51</v>
      </c>
      <c r="D39" s="75"/>
      <c r="E39" s="76"/>
      <c r="F39" s="76"/>
      <c r="G39" s="76"/>
      <c r="H39" s="76"/>
      <c r="I39" s="76"/>
      <c r="J39" s="76"/>
      <c r="K39" s="76"/>
      <c r="L39" s="76"/>
      <c r="M39" s="76"/>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8"/>
      <c r="HV39" s="17">
        <v>1.26</v>
      </c>
      <c r="HW39" s="17" t="s">
        <v>127</v>
      </c>
      <c r="HX39" s="17" t="s">
        <v>51</v>
      </c>
      <c r="HZ39" s="18"/>
      <c r="IA39" s="18">
        <v>1.26</v>
      </c>
      <c r="IB39" s="18" t="s">
        <v>133</v>
      </c>
      <c r="IC39" s="18" t="s">
        <v>51</v>
      </c>
      <c r="ID39" s="18"/>
    </row>
    <row r="40" spans="1:239" s="17" customFormat="1" ht="31.5">
      <c r="A40" s="57">
        <v>1.27</v>
      </c>
      <c r="B40" s="58" t="s">
        <v>204</v>
      </c>
      <c r="C40" s="59" t="s">
        <v>71</v>
      </c>
      <c r="D40" s="60">
        <v>1.43</v>
      </c>
      <c r="E40" s="61" t="s">
        <v>147</v>
      </c>
      <c r="F40" s="62">
        <v>1604.56</v>
      </c>
      <c r="G40" s="63"/>
      <c r="H40" s="64"/>
      <c r="I40" s="65" t="s">
        <v>34</v>
      </c>
      <c r="J40" s="66">
        <f t="shared" si="0"/>
        <v>1</v>
      </c>
      <c r="K40" s="64" t="s">
        <v>35</v>
      </c>
      <c r="L40" s="64" t="s">
        <v>4</v>
      </c>
      <c r="M40" s="47"/>
      <c r="N40" s="46"/>
      <c r="O40" s="46"/>
      <c r="P40" s="48"/>
      <c r="Q40" s="46"/>
      <c r="R40" s="46"/>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9"/>
      <c r="BA40" s="45">
        <f t="shared" si="1"/>
        <v>2295</v>
      </c>
      <c r="BB40" s="50">
        <f t="shared" si="2"/>
        <v>2295</v>
      </c>
      <c r="BC40" s="51" t="str">
        <f t="shared" si="3"/>
        <v>INR  Two Thousand Two Hundred &amp; Ninety Five  Only</v>
      </c>
      <c r="HV40" s="17">
        <v>1.27</v>
      </c>
      <c r="HW40" s="17" t="s">
        <v>100</v>
      </c>
      <c r="HX40" s="17" t="s">
        <v>71</v>
      </c>
      <c r="HZ40" s="18"/>
      <c r="IA40" s="18">
        <v>1.27</v>
      </c>
      <c r="IB40" s="18" t="s">
        <v>204</v>
      </c>
      <c r="IC40" s="18" t="s">
        <v>71</v>
      </c>
      <c r="ID40" s="18">
        <v>1.43</v>
      </c>
      <c r="IE40" s="17" t="s">
        <v>147</v>
      </c>
    </row>
    <row r="41" spans="1:239" s="17" customFormat="1" ht="31.5">
      <c r="A41" s="57">
        <v>1.28</v>
      </c>
      <c r="B41" s="58" t="s">
        <v>205</v>
      </c>
      <c r="C41" s="59" t="s">
        <v>72</v>
      </c>
      <c r="D41" s="60">
        <v>1.43</v>
      </c>
      <c r="E41" s="61" t="s">
        <v>147</v>
      </c>
      <c r="F41" s="62">
        <v>82.11</v>
      </c>
      <c r="G41" s="63"/>
      <c r="H41" s="64"/>
      <c r="I41" s="65" t="s">
        <v>34</v>
      </c>
      <c r="J41" s="66">
        <f t="shared" si="0"/>
        <v>1</v>
      </c>
      <c r="K41" s="64" t="s">
        <v>35</v>
      </c>
      <c r="L41" s="64" t="s">
        <v>4</v>
      </c>
      <c r="M41" s="47"/>
      <c r="N41" s="46"/>
      <c r="O41" s="46"/>
      <c r="P41" s="48"/>
      <c r="Q41" s="46"/>
      <c r="R41" s="46"/>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9"/>
      <c r="BA41" s="45">
        <f t="shared" si="1"/>
        <v>117</v>
      </c>
      <c r="BB41" s="50">
        <f t="shared" si="2"/>
        <v>117</v>
      </c>
      <c r="BC41" s="51" t="str">
        <f t="shared" si="3"/>
        <v>INR  One Hundred &amp; Seventeen  Only</v>
      </c>
      <c r="HV41" s="17">
        <v>1.28</v>
      </c>
      <c r="HW41" s="17" t="s">
        <v>96</v>
      </c>
      <c r="HX41" s="17" t="s">
        <v>72</v>
      </c>
      <c r="HY41" s="17">
        <v>1</v>
      </c>
      <c r="HZ41" s="18" t="s">
        <v>86</v>
      </c>
      <c r="IA41" s="18">
        <v>1.28</v>
      </c>
      <c r="IB41" s="18" t="s">
        <v>205</v>
      </c>
      <c r="IC41" s="18" t="s">
        <v>72</v>
      </c>
      <c r="ID41" s="18">
        <v>1.43</v>
      </c>
      <c r="IE41" s="17" t="s">
        <v>147</v>
      </c>
    </row>
    <row r="42" spans="1:239" s="17" customFormat="1" ht="15.75">
      <c r="A42" s="57">
        <v>1.29</v>
      </c>
      <c r="B42" s="58" t="s">
        <v>206</v>
      </c>
      <c r="C42" s="59" t="s">
        <v>73</v>
      </c>
      <c r="D42" s="60">
        <v>12.61</v>
      </c>
      <c r="E42" s="61" t="s">
        <v>333</v>
      </c>
      <c r="F42" s="62">
        <v>53.92</v>
      </c>
      <c r="G42" s="63"/>
      <c r="H42" s="64"/>
      <c r="I42" s="65" t="s">
        <v>34</v>
      </c>
      <c r="J42" s="66">
        <f t="shared" si="0"/>
        <v>1</v>
      </c>
      <c r="K42" s="64" t="s">
        <v>35</v>
      </c>
      <c r="L42" s="64" t="s">
        <v>4</v>
      </c>
      <c r="M42" s="47"/>
      <c r="N42" s="46"/>
      <c r="O42" s="46"/>
      <c r="P42" s="48"/>
      <c r="Q42" s="46"/>
      <c r="R42" s="46"/>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9"/>
      <c r="BA42" s="45">
        <f t="shared" si="1"/>
        <v>680</v>
      </c>
      <c r="BB42" s="50">
        <f t="shared" si="2"/>
        <v>680</v>
      </c>
      <c r="BC42" s="51" t="str">
        <f t="shared" si="3"/>
        <v>INR  Six Hundred &amp; Eighty  Only</v>
      </c>
      <c r="HV42" s="17">
        <v>1.29</v>
      </c>
      <c r="HW42" s="17" t="s">
        <v>101</v>
      </c>
      <c r="HX42" s="17" t="s">
        <v>73</v>
      </c>
      <c r="HY42" s="17">
        <v>15</v>
      </c>
      <c r="HZ42" s="18" t="s">
        <v>85</v>
      </c>
      <c r="IA42" s="18">
        <v>1.29</v>
      </c>
      <c r="IB42" s="18" t="s">
        <v>206</v>
      </c>
      <c r="IC42" s="18" t="s">
        <v>73</v>
      </c>
      <c r="ID42" s="18">
        <v>12.61</v>
      </c>
      <c r="IE42" s="17" t="s">
        <v>333</v>
      </c>
    </row>
    <row r="43" spans="1:238" s="17" customFormat="1" ht="47.25">
      <c r="A43" s="57">
        <v>1.3</v>
      </c>
      <c r="B43" s="58" t="s">
        <v>207</v>
      </c>
      <c r="C43" s="59" t="s">
        <v>74</v>
      </c>
      <c r="D43" s="75"/>
      <c r="E43" s="76"/>
      <c r="F43" s="76"/>
      <c r="G43" s="76"/>
      <c r="H43" s="76"/>
      <c r="I43" s="76"/>
      <c r="J43" s="76"/>
      <c r="K43" s="76"/>
      <c r="L43" s="76"/>
      <c r="M43" s="76"/>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8"/>
      <c r="HV43" s="17">
        <v>1.3</v>
      </c>
      <c r="HW43" s="17" t="s">
        <v>102</v>
      </c>
      <c r="HX43" s="17" t="s">
        <v>74</v>
      </c>
      <c r="HY43" s="17">
        <v>1</v>
      </c>
      <c r="HZ43" s="18" t="s">
        <v>129</v>
      </c>
      <c r="IA43" s="18">
        <v>1.3</v>
      </c>
      <c r="IB43" s="18" t="s">
        <v>207</v>
      </c>
      <c r="IC43" s="18" t="s">
        <v>74</v>
      </c>
      <c r="ID43" s="18"/>
    </row>
    <row r="44" spans="1:239" s="17" customFormat="1" ht="30" customHeight="1">
      <c r="A44" s="57">
        <v>1.31</v>
      </c>
      <c r="B44" s="58" t="s">
        <v>208</v>
      </c>
      <c r="C44" s="59" t="s">
        <v>75</v>
      </c>
      <c r="D44" s="60">
        <v>1</v>
      </c>
      <c r="E44" s="61" t="s">
        <v>149</v>
      </c>
      <c r="F44" s="62">
        <v>25.56</v>
      </c>
      <c r="G44" s="63"/>
      <c r="H44" s="64"/>
      <c r="I44" s="65" t="s">
        <v>34</v>
      </c>
      <c r="J44" s="66">
        <f t="shared" si="0"/>
        <v>1</v>
      </c>
      <c r="K44" s="64" t="s">
        <v>35</v>
      </c>
      <c r="L44" s="64" t="s">
        <v>4</v>
      </c>
      <c r="M44" s="47"/>
      <c r="N44" s="46"/>
      <c r="O44" s="46"/>
      <c r="P44" s="48"/>
      <c r="Q44" s="46"/>
      <c r="R44" s="46"/>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9"/>
      <c r="BA44" s="45">
        <f t="shared" si="1"/>
        <v>26</v>
      </c>
      <c r="BB44" s="50">
        <f t="shared" si="2"/>
        <v>26</v>
      </c>
      <c r="BC44" s="51" t="str">
        <f t="shared" si="3"/>
        <v>INR  Twenty Six Only</v>
      </c>
      <c r="HV44" s="17">
        <v>1.31</v>
      </c>
      <c r="HW44" s="24" t="s">
        <v>103</v>
      </c>
      <c r="HX44" s="17" t="s">
        <v>75</v>
      </c>
      <c r="HY44" s="17">
        <v>5</v>
      </c>
      <c r="HZ44" s="18" t="s">
        <v>86</v>
      </c>
      <c r="IA44" s="18">
        <v>1.31</v>
      </c>
      <c r="IB44" s="26" t="s">
        <v>208</v>
      </c>
      <c r="IC44" s="18" t="s">
        <v>75</v>
      </c>
      <c r="ID44" s="18">
        <v>1</v>
      </c>
      <c r="IE44" s="17" t="s">
        <v>149</v>
      </c>
    </row>
    <row r="45" spans="1:238" s="17" customFormat="1" ht="63">
      <c r="A45" s="57">
        <v>1.32</v>
      </c>
      <c r="B45" s="58" t="s">
        <v>134</v>
      </c>
      <c r="C45" s="59" t="s">
        <v>76</v>
      </c>
      <c r="D45" s="75"/>
      <c r="E45" s="76"/>
      <c r="F45" s="76"/>
      <c r="G45" s="76"/>
      <c r="H45" s="76"/>
      <c r="I45" s="76"/>
      <c r="J45" s="76"/>
      <c r="K45" s="76"/>
      <c r="L45" s="76"/>
      <c r="M45" s="76"/>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8"/>
      <c r="HV45" s="17">
        <v>1.32</v>
      </c>
      <c r="HW45" s="17" t="s">
        <v>104</v>
      </c>
      <c r="HX45" s="17" t="s">
        <v>76</v>
      </c>
      <c r="HY45" s="17">
        <v>100</v>
      </c>
      <c r="HZ45" s="18" t="s">
        <v>85</v>
      </c>
      <c r="IA45" s="18">
        <v>1.32</v>
      </c>
      <c r="IB45" s="18" t="s">
        <v>134</v>
      </c>
      <c r="IC45" s="18" t="s">
        <v>76</v>
      </c>
      <c r="ID45" s="18"/>
    </row>
    <row r="46" spans="1:239" s="17" customFormat="1" ht="15.75">
      <c r="A46" s="57">
        <v>1.33</v>
      </c>
      <c r="B46" s="58" t="s">
        <v>209</v>
      </c>
      <c r="C46" s="59" t="s">
        <v>77</v>
      </c>
      <c r="D46" s="60">
        <v>2</v>
      </c>
      <c r="E46" s="61" t="s">
        <v>149</v>
      </c>
      <c r="F46" s="62">
        <v>79.61</v>
      </c>
      <c r="G46" s="63"/>
      <c r="H46" s="64"/>
      <c r="I46" s="65" t="s">
        <v>34</v>
      </c>
      <c r="J46" s="66">
        <f t="shared" si="0"/>
        <v>1</v>
      </c>
      <c r="K46" s="64" t="s">
        <v>35</v>
      </c>
      <c r="L46" s="64" t="s">
        <v>4</v>
      </c>
      <c r="M46" s="47"/>
      <c r="N46" s="46"/>
      <c r="O46" s="46"/>
      <c r="P46" s="48"/>
      <c r="Q46" s="46"/>
      <c r="R46" s="46"/>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9"/>
      <c r="BA46" s="45">
        <f t="shared" si="1"/>
        <v>159</v>
      </c>
      <c r="BB46" s="50">
        <f t="shared" si="2"/>
        <v>159</v>
      </c>
      <c r="BC46" s="51" t="str">
        <f t="shared" si="3"/>
        <v>INR  One Hundred &amp; Fifty Nine  Only</v>
      </c>
      <c r="HV46" s="17">
        <v>1.33</v>
      </c>
      <c r="HW46" s="17" t="s">
        <v>105</v>
      </c>
      <c r="HX46" s="17" t="s">
        <v>77</v>
      </c>
      <c r="HZ46" s="18"/>
      <c r="IA46" s="18">
        <v>1.33</v>
      </c>
      <c r="IB46" s="18" t="s">
        <v>209</v>
      </c>
      <c r="IC46" s="18" t="s">
        <v>77</v>
      </c>
      <c r="ID46" s="18">
        <v>2</v>
      </c>
      <c r="IE46" s="17" t="s">
        <v>149</v>
      </c>
    </row>
    <row r="47" spans="1:238" s="17" customFormat="1" ht="63">
      <c r="A47" s="57">
        <v>1.34</v>
      </c>
      <c r="B47" s="58" t="s">
        <v>135</v>
      </c>
      <c r="C47" s="59" t="s">
        <v>78</v>
      </c>
      <c r="D47" s="75"/>
      <c r="E47" s="76"/>
      <c r="F47" s="76"/>
      <c r="G47" s="76"/>
      <c r="H47" s="76"/>
      <c r="I47" s="76"/>
      <c r="J47" s="76"/>
      <c r="K47" s="76"/>
      <c r="L47" s="76"/>
      <c r="M47" s="76"/>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8"/>
      <c r="HV47" s="17">
        <v>1.34</v>
      </c>
      <c r="HW47" s="17" t="s">
        <v>106</v>
      </c>
      <c r="HX47" s="17" t="s">
        <v>78</v>
      </c>
      <c r="HY47" s="17">
        <v>50</v>
      </c>
      <c r="HZ47" s="18" t="s">
        <v>86</v>
      </c>
      <c r="IA47" s="18">
        <v>1.34</v>
      </c>
      <c r="IB47" s="18" t="s">
        <v>135</v>
      </c>
      <c r="IC47" s="18" t="s">
        <v>78</v>
      </c>
      <c r="ID47" s="18"/>
    </row>
    <row r="48" spans="1:239" s="17" customFormat="1" ht="43.5" customHeight="1">
      <c r="A48" s="57">
        <v>1.35</v>
      </c>
      <c r="B48" s="58" t="s">
        <v>136</v>
      </c>
      <c r="C48" s="59" t="s">
        <v>79</v>
      </c>
      <c r="D48" s="60">
        <v>3</v>
      </c>
      <c r="E48" s="61" t="s">
        <v>149</v>
      </c>
      <c r="F48" s="62">
        <v>52.65</v>
      </c>
      <c r="G48" s="63"/>
      <c r="H48" s="64"/>
      <c r="I48" s="65" t="s">
        <v>34</v>
      </c>
      <c r="J48" s="66">
        <f t="shared" si="0"/>
        <v>1</v>
      </c>
      <c r="K48" s="64" t="s">
        <v>35</v>
      </c>
      <c r="L48" s="64" t="s">
        <v>4</v>
      </c>
      <c r="M48" s="47"/>
      <c r="N48" s="46"/>
      <c r="O48" s="46"/>
      <c r="P48" s="48"/>
      <c r="Q48" s="46"/>
      <c r="R48" s="46"/>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9"/>
      <c r="BA48" s="45">
        <f t="shared" si="1"/>
        <v>158</v>
      </c>
      <c r="BB48" s="50">
        <f t="shared" si="2"/>
        <v>158</v>
      </c>
      <c r="BC48" s="51" t="str">
        <f t="shared" si="3"/>
        <v>INR  One Hundred &amp; Fifty Eight  Only</v>
      </c>
      <c r="HV48" s="17">
        <v>1.35</v>
      </c>
      <c r="HW48" s="24" t="s">
        <v>107</v>
      </c>
      <c r="HX48" s="17" t="s">
        <v>79</v>
      </c>
      <c r="HZ48" s="18"/>
      <c r="IA48" s="18">
        <v>1.35</v>
      </c>
      <c r="IB48" s="26" t="s">
        <v>136</v>
      </c>
      <c r="IC48" s="18" t="s">
        <v>79</v>
      </c>
      <c r="ID48" s="18">
        <v>3</v>
      </c>
      <c r="IE48" s="17" t="s">
        <v>149</v>
      </c>
    </row>
    <row r="49" spans="1:238" s="17" customFormat="1" ht="47.25">
      <c r="A49" s="57">
        <v>1.36</v>
      </c>
      <c r="B49" s="58" t="s">
        <v>210</v>
      </c>
      <c r="C49" s="59" t="s">
        <v>80</v>
      </c>
      <c r="D49" s="75"/>
      <c r="E49" s="76"/>
      <c r="F49" s="76"/>
      <c r="G49" s="76"/>
      <c r="H49" s="76"/>
      <c r="I49" s="76"/>
      <c r="J49" s="76"/>
      <c r="K49" s="76"/>
      <c r="L49" s="76"/>
      <c r="M49" s="76"/>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8"/>
      <c r="HV49" s="17">
        <v>1.36</v>
      </c>
      <c r="HW49" s="17" t="s">
        <v>108</v>
      </c>
      <c r="HX49" s="17" t="s">
        <v>80</v>
      </c>
      <c r="HY49" s="17">
        <v>4</v>
      </c>
      <c r="HZ49" s="18" t="s">
        <v>86</v>
      </c>
      <c r="IA49" s="18">
        <v>1.36</v>
      </c>
      <c r="IB49" s="18" t="s">
        <v>210</v>
      </c>
      <c r="IC49" s="18" t="s">
        <v>80</v>
      </c>
      <c r="ID49" s="18"/>
    </row>
    <row r="50" spans="1:239" s="17" customFormat="1" ht="15.75">
      <c r="A50" s="57">
        <v>1.37</v>
      </c>
      <c r="B50" s="58" t="s">
        <v>211</v>
      </c>
      <c r="C50" s="59" t="s">
        <v>81</v>
      </c>
      <c r="D50" s="60">
        <v>2</v>
      </c>
      <c r="E50" s="61" t="s">
        <v>149</v>
      </c>
      <c r="F50" s="62">
        <v>29.94</v>
      </c>
      <c r="G50" s="63"/>
      <c r="H50" s="64"/>
      <c r="I50" s="65" t="s">
        <v>34</v>
      </c>
      <c r="J50" s="66">
        <f t="shared" si="0"/>
        <v>1</v>
      </c>
      <c r="K50" s="64" t="s">
        <v>35</v>
      </c>
      <c r="L50" s="64" t="s">
        <v>4</v>
      </c>
      <c r="M50" s="47"/>
      <c r="N50" s="46"/>
      <c r="O50" s="46"/>
      <c r="P50" s="48"/>
      <c r="Q50" s="46"/>
      <c r="R50" s="46"/>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9"/>
      <c r="BA50" s="45">
        <f t="shared" si="1"/>
        <v>60</v>
      </c>
      <c r="BB50" s="50">
        <f t="shared" si="2"/>
        <v>60</v>
      </c>
      <c r="BC50" s="51" t="str">
        <f t="shared" si="3"/>
        <v>INR  Sixty Only</v>
      </c>
      <c r="HV50" s="17">
        <v>1.37</v>
      </c>
      <c r="HW50" s="17" t="s">
        <v>109</v>
      </c>
      <c r="HX50" s="17" t="s">
        <v>81</v>
      </c>
      <c r="HY50" s="17">
        <v>4</v>
      </c>
      <c r="HZ50" s="18" t="s">
        <v>86</v>
      </c>
      <c r="IA50" s="18">
        <v>1.37</v>
      </c>
      <c r="IB50" s="18" t="s">
        <v>211</v>
      </c>
      <c r="IC50" s="18" t="s">
        <v>81</v>
      </c>
      <c r="ID50" s="18">
        <v>2</v>
      </c>
      <c r="IE50" s="17" t="s">
        <v>149</v>
      </c>
    </row>
    <row r="51" spans="1:238" s="17" customFormat="1" ht="39" customHeight="1">
      <c r="A51" s="57">
        <v>1.38</v>
      </c>
      <c r="B51" s="58" t="s">
        <v>212</v>
      </c>
      <c r="C51" s="59" t="s">
        <v>113</v>
      </c>
      <c r="D51" s="75"/>
      <c r="E51" s="76"/>
      <c r="F51" s="76"/>
      <c r="G51" s="76"/>
      <c r="H51" s="76"/>
      <c r="I51" s="76"/>
      <c r="J51" s="76"/>
      <c r="K51" s="76"/>
      <c r="L51" s="76"/>
      <c r="M51" s="76"/>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8"/>
      <c r="HV51" s="17">
        <v>1.38</v>
      </c>
      <c r="HW51" s="24" t="s">
        <v>110</v>
      </c>
      <c r="HX51" s="17" t="s">
        <v>113</v>
      </c>
      <c r="HZ51" s="18"/>
      <c r="IA51" s="18">
        <v>1.38</v>
      </c>
      <c r="IB51" s="18" t="s">
        <v>212</v>
      </c>
      <c r="IC51" s="18" t="s">
        <v>113</v>
      </c>
      <c r="ID51" s="18"/>
    </row>
    <row r="52" spans="1:238" s="17" customFormat="1" ht="63">
      <c r="A52" s="57">
        <v>1.39</v>
      </c>
      <c r="B52" s="58" t="s">
        <v>213</v>
      </c>
      <c r="C52" s="59" t="s">
        <v>114</v>
      </c>
      <c r="D52" s="75"/>
      <c r="E52" s="76"/>
      <c r="F52" s="76"/>
      <c r="G52" s="76"/>
      <c r="H52" s="76"/>
      <c r="I52" s="76"/>
      <c r="J52" s="76"/>
      <c r="K52" s="76"/>
      <c r="L52" s="76"/>
      <c r="M52" s="76"/>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8"/>
      <c r="HV52" s="17">
        <v>1.39</v>
      </c>
      <c r="HW52" s="24" t="s">
        <v>111</v>
      </c>
      <c r="HX52" s="17" t="s">
        <v>114</v>
      </c>
      <c r="HY52" s="17">
        <v>50</v>
      </c>
      <c r="HZ52" s="18" t="s">
        <v>85</v>
      </c>
      <c r="IA52" s="18">
        <v>1.39</v>
      </c>
      <c r="IB52" s="18" t="s">
        <v>213</v>
      </c>
      <c r="IC52" s="18" t="s">
        <v>114</v>
      </c>
      <c r="ID52" s="18"/>
    </row>
    <row r="53" spans="1:239" s="17" customFormat="1" ht="28.5">
      <c r="A53" s="57">
        <v>1.4</v>
      </c>
      <c r="B53" s="58" t="s">
        <v>214</v>
      </c>
      <c r="C53" s="59" t="s">
        <v>82</v>
      </c>
      <c r="D53" s="60">
        <v>74</v>
      </c>
      <c r="E53" s="61" t="s">
        <v>147</v>
      </c>
      <c r="F53" s="62">
        <v>1496.36</v>
      </c>
      <c r="G53" s="63"/>
      <c r="H53" s="64"/>
      <c r="I53" s="65" t="s">
        <v>34</v>
      </c>
      <c r="J53" s="66">
        <f t="shared" si="0"/>
        <v>1</v>
      </c>
      <c r="K53" s="64" t="s">
        <v>35</v>
      </c>
      <c r="L53" s="64" t="s">
        <v>4</v>
      </c>
      <c r="M53" s="47"/>
      <c r="N53" s="46"/>
      <c r="O53" s="46"/>
      <c r="P53" s="48"/>
      <c r="Q53" s="46"/>
      <c r="R53" s="46"/>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9"/>
      <c r="BA53" s="45">
        <f t="shared" si="1"/>
        <v>110731</v>
      </c>
      <c r="BB53" s="50">
        <f t="shared" si="2"/>
        <v>110731</v>
      </c>
      <c r="BC53" s="51" t="str">
        <f t="shared" si="3"/>
        <v>INR  One Lakh Ten Thousand Seven Hundred &amp; Thirty One  Only</v>
      </c>
      <c r="HV53" s="17">
        <v>1.4</v>
      </c>
      <c r="HW53" s="17" t="s">
        <v>112</v>
      </c>
      <c r="HX53" s="17" t="s">
        <v>82</v>
      </c>
      <c r="HY53" s="17">
        <v>2</v>
      </c>
      <c r="HZ53" s="18" t="s">
        <v>84</v>
      </c>
      <c r="IA53" s="18">
        <v>1.4</v>
      </c>
      <c r="IB53" s="18" t="s">
        <v>214</v>
      </c>
      <c r="IC53" s="18" t="s">
        <v>82</v>
      </c>
      <c r="ID53" s="18">
        <v>74</v>
      </c>
      <c r="IE53" s="17" t="s">
        <v>147</v>
      </c>
    </row>
    <row r="54" spans="1:239" s="17" customFormat="1" ht="78.75">
      <c r="A54" s="57">
        <v>1.41</v>
      </c>
      <c r="B54" s="58" t="s">
        <v>215</v>
      </c>
      <c r="C54" s="59" t="s">
        <v>83</v>
      </c>
      <c r="D54" s="60">
        <v>2.2</v>
      </c>
      <c r="E54" s="61" t="s">
        <v>147</v>
      </c>
      <c r="F54" s="62">
        <v>1787.42</v>
      </c>
      <c r="G54" s="63"/>
      <c r="H54" s="64"/>
      <c r="I54" s="65" t="s">
        <v>34</v>
      </c>
      <c r="J54" s="66">
        <f t="shared" si="0"/>
        <v>1</v>
      </c>
      <c r="K54" s="64" t="s">
        <v>35</v>
      </c>
      <c r="L54" s="64" t="s">
        <v>4</v>
      </c>
      <c r="M54" s="47"/>
      <c r="N54" s="46"/>
      <c r="O54" s="46"/>
      <c r="P54" s="48"/>
      <c r="Q54" s="46"/>
      <c r="R54" s="46"/>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9"/>
      <c r="BA54" s="45">
        <f t="shared" si="1"/>
        <v>3932</v>
      </c>
      <c r="BB54" s="50">
        <f t="shared" si="2"/>
        <v>3932</v>
      </c>
      <c r="BC54" s="51" t="str">
        <f t="shared" si="3"/>
        <v>INR  Three Thousand Nine Hundred &amp; Thirty Two  Only</v>
      </c>
      <c r="BF54" s="52"/>
      <c r="HZ54" s="18"/>
      <c r="IA54" s="18">
        <v>1.41</v>
      </c>
      <c r="IB54" s="18" t="s">
        <v>215</v>
      </c>
      <c r="IC54" s="18" t="s">
        <v>83</v>
      </c>
      <c r="ID54" s="18">
        <v>2.2</v>
      </c>
      <c r="IE54" s="17" t="s">
        <v>147</v>
      </c>
    </row>
    <row r="55" spans="1:238" s="17" customFormat="1" ht="15.75">
      <c r="A55" s="57">
        <v>1.42</v>
      </c>
      <c r="B55" s="67" t="s">
        <v>138</v>
      </c>
      <c r="C55" s="59" t="s">
        <v>151</v>
      </c>
      <c r="D55" s="75"/>
      <c r="E55" s="76"/>
      <c r="F55" s="76"/>
      <c r="G55" s="76"/>
      <c r="H55" s="76"/>
      <c r="I55" s="76"/>
      <c r="J55" s="76"/>
      <c r="K55" s="76"/>
      <c r="L55" s="76"/>
      <c r="M55" s="76"/>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8"/>
      <c r="HZ55" s="18"/>
      <c r="IA55" s="18">
        <v>1.42</v>
      </c>
      <c r="IB55" s="18" t="s">
        <v>138</v>
      </c>
      <c r="IC55" s="18" t="s">
        <v>151</v>
      </c>
      <c r="ID55" s="18"/>
    </row>
    <row r="56" spans="1:238" s="17" customFormat="1" ht="15.75">
      <c r="A56" s="57">
        <v>1.43</v>
      </c>
      <c r="B56" s="67" t="s">
        <v>216</v>
      </c>
      <c r="C56" s="59" t="s">
        <v>152</v>
      </c>
      <c r="D56" s="75"/>
      <c r="E56" s="76"/>
      <c r="F56" s="76"/>
      <c r="G56" s="76"/>
      <c r="H56" s="76"/>
      <c r="I56" s="76"/>
      <c r="J56" s="76"/>
      <c r="K56" s="76"/>
      <c r="L56" s="76"/>
      <c r="M56" s="76"/>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8"/>
      <c r="HZ56" s="18"/>
      <c r="IA56" s="18">
        <v>1.43</v>
      </c>
      <c r="IB56" s="18" t="s">
        <v>216</v>
      </c>
      <c r="IC56" s="18" t="s">
        <v>152</v>
      </c>
      <c r="ID56" s="18"/>
    </row>
    <row r="57" spans="1:239" s="17" customFormat="1" ht="28.5">
      <c r="A57" s="57">
        <v>1.44</v>
      </c>
      <c r="B57" s="67" t="s">
        <v>217</v>
      </c>
      <c r="C57" s="59" t="s">
        <v>153</v>
      </c>
      <c r="D57" s="60">
        <v>24</v>
      </c>
      <c r="E57" s="61" t="s">
        <v>147</v>
      </c>
      <c r="F57" s="62">
        <v>297.33</v>
      </c>
      <c r="G57" s="63"/>
      <c r="H57" s="64"/>
      <c r="I57" s="65" t="s">
        <v>34</v>
      </c>
      <c r="J57" s="66">
        <f t="shared" si="0"/>
        <v>1</v>
      </c>
      <c r="K57" s="64" t="s">
        <v>35</v>
      </c>
      <c r="L57" s="64" t="s">
        <v>4</v>
      </c>
      <c r="M57" s="47"/>
      <c r="N57" s="46"/>
      <c r="O57" s="46"/>
      <c r="P57" s="48"/>
      <c r="Q57" s="46"/>
      <c r="R57" s="46"/>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9"/>
      <c r="BA57" s="45">
        <f t="shared" si="1"/>
        <v>7136</v>
      </c>
      <c r="BB57" s="50">
        <f t="shared" si="2"/>
        <v>7136</v>
      </c>
      <c r="BC57" s="51" t="str">
        <f t="shared" si="3"/>
        <v>INR  Seven Thousand One Hundred &amp; Thirty Six  Only</v>
      </c>
      <c r="HZ57" s="18"/>
      <c r="IA57" s="18">
        <v>1.44</v>
      </c>
      <c r="IB57" s="18" t="s">
        <v>217</v>
      </c>
      <c r="IC57" s="18" t="s">
        <v>153</v>
      </c>
      <c r="ID57" s="18">
        <v>24</v>
      </c>
      <c r="IE57" s="17" t="s">
        <v>147</v>
      </c>
    </row>
    <row r="58" spans="1:239" s="17" customFormat="1" ht="56.25" customHeight="1">
      <c r="A58" s="57">
        <v>1.45</v>
      </c>
      <c r="B58" s="68" t="s">
        <v>142</v>
      </c>
      <c r="C58" s="59" t="s">
        <v>154</v>
      </c>
      <c r="D58" s="60">
        <v>3086</v>
      </c>
      <c r="E58" s="61" t="s">
        <v>147</v>
      </c>
      <c r="F58" s="62">
        <v>108.59</v>
      </c>
      <c r="G58" s="63"/>
      <c r="H58" s="64"/>
      <c r="I58" s="65" t="s">
        <v>34</v>
      </c>
      <c r="J58" s="66">
        <f t="shared" si="0"/>
        <v>1</v>
      </c>
      <c r="K58" s="64" t="s">
        <v>35</v>
      </c>
      <c r="L58" s="64" t="s">
        <v>4</v>
      </c>
      <c r="M58" s="47"/>
      <c r="N58" s="46"/>
      <c r="O58" s="46"/>
      <c r="P58" s="48"/>
      <c r="Q58" s="46"/>
      <c r="R58" s="46"/>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9"/>
      <c r="BA58" s="45">
        <f t="shared" si="1"/>
        <v>335109</v>
      </c>
      <c r="BB58" s="50">
        <f t="shared" si="2"/>
        <v>335109</v>
      </c>
      <c r="BC58" s="51" t="str">
        <f t="shared" si="3"/>
        <v>INR  Three Lakh Thirty Five Thousand One Hundred &amp; Nine  Only</v>
      </c>
      <c r="HZ58" s="18"/>
      <c r="IA58" s="18">
        <v>1.45</v>
      </c>
      <c r="IB58" s="18" t="s">
        <v>142</v>
      </c>
      <c r="IC58" s="18" t="s">
        <v>154</v>
      </c>
      <c r="ID58" s="18">
        <v>3086</v>
      </c>
      <c r="IE58" s="17" t="s">
        <v>147</v>
      </c>
    </row>
    <row r="59" spans="1:239" s="17" customFormat="1" ht="47.25">
      <c r="A59" s="57">
        <v>1.46</v>
      </c>
      <c r="B59" s="68" t="s">
        <v>218</v>
      </c>
      <c r="C59" s="59" t="s">
        <v>155</v>
      </c>
      <c r="D59" s="60">
        <v>3046</v>
      </c>
      <c r="E59" s="61" t="s">
        <v>147</v>
      </c>
      <c r="F59" s="62">
        <v>18.29</v>
      </c>
      <c r="G59" s="63"/>
      <c r="H59" s="64"/>
      <c r="I59" s="65" t="s">
        <v>34</v>
      </c>
      <c r="J59" s="66">
        <f t="shared" si="0"/>
        <v>1</v>
      </c>
      <c r="K59" s="64" t="s">
        <v>35</v>
      </c>
      <c r="L59" s="64" t="s">
        <v>4</v>
      </c>
      <c r="M59" s="47"/>
      <c r="N59" s="46"/>
      <c r="O59" s="46"/>
      <c r="P59" s="48"/>
      <c r="Q59" s="46"/>
      <c r="R59" s="46"/>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9"/>
      <c r="BA59" s="45">
        <f t="shared" si="1"/>
        <v>55711</v>
      </c>
      <c r="BB59" s="50">
        <f t="shared" si="2"/>
        <v>55711</v>
      </c>
      <c r="BC59" s="51" t="str">
        <f t="shared" si="3"/>
        <v>INR  Fifty Five Thousand Seven Hundred &amp; Eleven  Only</v>
      </c>
      <c r="HZ59" s="18"/>
      <c r="IA59" s="18">
        <v>1.46</v>
      </c>
      <c r="IB59" s="18" t="s">
        <v>218</v>
      </c>
      <c r="IC59" s="18" t="s">
        <v>155</v>
      </c>
      <c r="ID59" s="18">
        <v>3046</v>
      </c>
      <c r="IE59" s="17" t="s">
        <v>147</v>
      </c>
    </row>
    <row r="60" spans="1:238" s="17" customFormat="1" ht="15.75">
      <c r="A60" s="57">
        <v>1.47</v>
      </c>
      <c r="B60" s="68" t="s">
        <v>219</v>
      </c>
      <c r="C60" s="59" t="s">
        <v>156</v>
      </c>
      <c r="D60" s="75"/>
      <c r="E60" s="76"/>
      <c r="F60" s="76"/>
      <c r="G60" s="76"/>
      <c r="H60" s="76"/>
      <c r="I60" s="76"/>
      <c r="J60" s="76"/>
      <c r="K60" s="76"/>
      <c r="L60" s="76"/>
      <c r="M60" s="76"/>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8"/>
      <c r="HZ60" s="18"/>
      <c r="IA60" s="18">
        <v>1.47</v>
      </c>
      <c r="IB60" s="18" t="s">
        <v>219</v>
      </c>
      <c r="IC60" s="18" t="s">
        <v>156</v>
      </c>
      <c r="ID60" s="18"/>
    </row>
    <row r="61" spans="1:239" s="17" customFormat="1" ht="28.5">
      <c r="A61" s="57">
        <v>1.48</v>
      </c>
      <c r="B61" s="68" t="s">
        <v>144</v>
      </c>
      <c r="C61" s="59" t="s">
        <v>157</v>
      </c>
      <c r="D61" s="60">
        <v>845</v>
      </c>
      <c r="E61" s="61" t="s">
        <v>147</v>
      </c>
      <c r="F61" s="62">
        <v>10.18</v>
      </c>
      <c r="G61" s="63"/>
      <c r="H61" s="64"/>
      <c r="I61" s="65" t="s">
        <v>34</v>
      </c>
      <c r="J61" s="66">
        <f t="shared" si="0"/>
        <v>1</v>
      </c>
      <c r="K61" s="64" t="s">
        <v>35</v>
      </c>
      <c r="L61" s="64" t="s">
        <v>4</v>
      </c>
      <c r="M61" s="47"/>
      <c r="N61" s="46"/>
      <c r="O61" s="46"/>
      <c r="P61" s="48"/>
      <c r="Q61" s="46"/>
      <c r="R61" s="46"/>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9"/>
      <c r="BA61" s="45">
        <f t="shared" si="1"/>
        <v>8602</v>
      </c>
      <c r="BB61" s="50">
        <f t="shared" si="2"/>
        <v>8602</v>
      </c>
      <c r="BC61" s="51" t="str">
        <f t="shared" si="3"/>
        <v>INR  Eight Thousand Six Hundred &amp; Two  Only</v>
      </c>
      <c r="HZ61" s="18"/>
      <c r="IA61" s="18">
        <v>1.48</v>
      </c>
      <c r="IB61" s="18" t="s">
        <v>144</v>
      </c>
      <c r="IC61" s="18" t="s">
        <v>157</v>
      </c>
      <c r="ID61" s="18">
        <v>845</v>
      </c>
      <c r="IE61" s="17" t="s">
        <v>147</v>
      </c>
    </row>
    <row r="62" spans="1:238" s="17" customFormat="1" ht="31.5">
      <c r="A62" s="57">
        <v>1.49</v>
      </c>
      <c r="B62" s="68" t="s">
        <v>141</v>
      </c>
      <c r="C62" s="59" t="s">
        <v>158</v>
      </c>
      <c r="D62" s="75"/>
      <c r="E62" s="76"/>
      <c r="F62" s="76"/>
      <c r="G62" s="76"/>
      <c r="H62" s="76"/>
      <c r="I62" s="76"/>
      <c r="J62" s="76"/>
      <c r="K62" s="76"/>
      <c r="L62" s="76"/>
      <c r="M62" s="76"/>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8"/>
      <c r="HZ62" s="18"/>
      <c r="IA62" s="18">
        <v>1.49</v>
      </c>
      <c r="IB62" s="18" t="s">
        <v>141</v>
      </c>
      <c r="IC62" s="18" t="s">
        <v>158</v>
      </c>
      <c r="ID62" s="18"/>
    </row>
    <row r="63" spans="1:239" s="17" customFormat="1" ht="42.75">
      <c r="A63" s="57">
        <v>1.5</v>
      </c>
      <c r="B63" s="68" t="s">
        <v>220</v>
      </c>
      <c r="C63" s="59" t="s">
        <v>159</v>
      </c>
      <c r="D63" s="60">
        <v>2276</v>
      </c>
      <c r="E63" s="61" t="s">
        <v>147</v>
      </c>
      <c r="F63" s="62">
        <v>75.89</v>
      </c>
      <c r="G63" s="63"/>
      <c r="H63" s="64"/>
      <c r="I63" s="65" t="s">
        <v>34</v>
      </c>
      <c r="J63" s="66">
        <f t="shared" si="0"/>
        <v>1</v>
      </c>
      <c r="K63" s="64" t="s">
        <v>35</v>
      </c>
      <c r="L63" s="64" t="s">
        <v>4</v>
      </c>
      <c r="M63" s="47"/>
      <c r="N63" s="46"/>
      <c r="O63" s="46"/>
      <c r="P63" s="48"/>
      <c r="Q63" s="46"/>
      <c r="R63" s="46"/>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9"/>
      <c r="BA63" s="45">
        <f t="shared" si="1"/>
        <v>172726</v>
      </c>
      <c r="BB63" s="50">
        <f t="shared" si="2"/>
        <v>172726</v>
      </c>
      <c r="BC63" s="51" t="str">
        <f t="shared" si="3"/>
        <v>INR  One Lakh Seventy Two Thousand Seven Hundred &amp; Twenty Six  Only</v>
      </c>
      <c r="HZ63" s="18"/>
      <c r="IA63" s="18">
        <v>1.5</v>
      </c>
      <c r="IB63" s="18" t="s">
        <v>220</v>
      </c>
      <c r="IC63" s="18" t="s">
        <v>159</v>
      </c>
      <c r="ID63" s="18">
        <v>2276</v>
      </c>
      <c r="IE63" s="17" t="s">
        <v>147</v>
      </c>
    </row>
    <row r="64" spans="1:238" s="17" customFormat="1" ht="47.25">
      <c r="A64" s="57">
        <v>1.51</v>
      </c>
      <c r="B64" s="68" t="s">
        <v>143</v>
      </c>
      <c r="C64" s="59" t="s">
        <v>160</v>
      </c>
      <c r="D64" s="75"/>
      <c r="E64" s="76"/>
      <c r="F64" s="76"/>
      <c r="G64" s="76"/>
      <c r="H64" s="76"/>
      <c r="I64" s="76"/>
      <c r="J64" s="76"/>
      <c r="K64" s="76"/>
      <c r="L64" s="76"/>
      <c r="M64" s="76"/>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8"/>
      <c r="HZ64" s="18"/>
      <c r="IA64" s="18">
        <v>1.51</v>
      </c>
      <c r="IB64" s="18" t="s">
        <v>143</v>
      </c>
      <c r="IC64" s="18" t="s">
        <v>160</v>
      </c>
      <c r="ID64" s="18"/>
    </row>
    <row r="65" spans="1:239" s="17" customFormat="1" ht="28.5">
      <c r="A65" s="57">
        <v>1.52</v>
      </c>
      <c r="B65" s="68" t="s">
        <v>144</v>
      </c>
      <c r="C65" s="59" t="s">
        <v>161</v>
      </c>
      <c r="D65" s="60">
        <v>1385</v>
      </c>
      <c r="E65" s="61" t="s">
        <v>147</v>
      </c>
      <c r="F65" s="62">
        <v>49.8</v>
      </c>
      <c r="G65" s="63"/>
      <c r="H65" s="64"/>
      <c r="I65" s="65" t="s">
        <v>34</v>
      </c>
      <c r="J65" s="66">
        <f t="shared" si="0"/>
        <v>1</v>
      </c>
      <c r="K65" s="64" t="s">
        <v>35</v>
      </c>
      <c r="L65" s="64" t="s">
        <v>4</v>
      </c>
      <c r="M65" s="47"/>
      <c r="N65" s="46"/>
      <c r="O65" s="46"/>
      <c r="P65" s="48"/>
      <c r="Q65" s="46"/>
      <c r="R65" s="46"/>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9"/>
      <c r="BA65" s="45">
        <f t="shared" si="1"/>
        <v>68973</v>
      </c>
      <c r="BB65" s="50">
        <f t="shared" si="2"/>
        <v>68973</v>
      </c>
      <c r="BC65" s="51" t="str">
        <f t="shared" si="3"/>
        <v>INR  Sixty Eight Thousand Nine Hundred &amp; Seventy Three  Only</v>
      </c>
      <c r="HZ65" s="18"/>
      <c r="IA65" s="18">
        <v>1.52</v>
      </c>
      <c r="IB65" s="18" t="s">
        <v>144</v>
      </c>
      <c r="IC65" s="18" t="s">
        <v>161</v>
      </c>
      <c r="ID65" s="18">
        <v>1385</v>
      </c>
      <c r="IE65" s="17" t="s">
        <v>147</v>
      </c>
    </row>
    <row r="66" spans="1:238" s="17" customFormat="1" ht="15.75">
      <c r="A66" s="57">
        <v>1.53</v>
      </c>
      <c r="B66" s="68" t="s">
        <v>221</v>
      </c>
      <c r="C66" s="59" t="s">
        <v>162</v>
      </c>
      <c r="D66" s="75"/>
      <c r="E66" s="76"/>
      <c r="F66" s="76"/>
      <c r="G66" s="76"/>
      <c r="H66" s="76"/>
      <c r="I66" s="76"/>
      <c r="J66" s="76"/>
      <c r="K66" s="76"/>
      <c r="L66" s="76"/>
      <c r="M66" s="76"/>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8"/>
      <c r="HZ66" s="18"/>
      <c r="IA66" s="18">
        <v>1.53</v>
      </c>
      <c r="IB66" s="18" t="s">
        <v>221</v>
      </c>
      <c r="IC66" s="18" t="s">
        <v>162</v>
      </c>
      <c r="ID66" s="18"/>
    </row>
    <row r="67" spans="1:239" s="17" customFormat="1" ht="28.5">
      <c r="A67" s="57">
        <v>1.54</v>
      </c>
      <c r="B67" s="68" t="s">
        <v>220</v>
      </c>
      <c r="C67" s="59" t="s">
        <v>163</v>
      </c>
      <c r="D67" s="60">
        <v>17</v>
      </c>
      <c r="E67" s="61" t="s">
        <v>147</v>
      </c>
      <c r="F67" s="62">
        <v>162.56</v>
      </c>
      <c r="G67" s="63"/>
      <c r="H67" s="64"/>
      <c r="I67" s="65" t="s">
        <v>34</v>
      </c>
      <c r="J67" s="66">
        <f t="shared" si="0"/>
        <v>1</v>
      </c>
      <c r="K67" s="64" t="s">
        <v>35</v>
      </c>
      <c r="L67" s="64" t="s">
        <v>4</v>
      </c>
      <c r="M67" s="47"/>
      <c r="N67" s="46"/>
      <c r="O67" s="46"/>
      <c r="P67" s="48"/>
      <c r="Q67" s="46"/>
      <c r="R67" s="46"/>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9"/>
      <c r="BA67" s="45">
        <f t="shared" si="1"/>
        <v>2764</v>
      </c>
      <c r="BB67" s="50">
        <f t="shared" si="2"/>
        <v>2764</v>
      </c>
      <c r="BC67" s="51" t="str">
        <f t="shared" si="3"/>
        <v>INR  Two Thousand Seven Hundred &amp; Sixty Four  Only</v>
      </c>
      <c r="HZ67" s="18"/>
      <c r="IA67" s="18">
        <v>1.54</v>
      </c>
      <c r="IB67" s="18" t="s">
        <v>220</v>
      </c>
      <c r="IC67" s="18" t="s">
        <v>163</v>
      </c>
      <c r="ID67" s="18">
        <v>17</v>
      </c>
      <c r="IE67" s="17" t="s">
        <v>147</v>
      </c>
    </row>
    <row r="68" spans="1:238" s="17" customFormat="1" ht="31.5">
      <c r="A68" s="57">
        <v>1.55</v>
      </c>
      <c r="B68" s="68" t="s">
        <v>222</v>
      </c>
      <c r="C68" s="59" t="s">
        <v>164</v>
      </c>
      <c r="D68" s="75"/>
      <c r="E68" s="76"/>
      <c r="F68" s="76"/>
      <c r="G68" s="76"/>
      <c r="H68" s="76"/>
      <c r="I68" s="76"/>
      <c r="J68" s="76"/>
      <c r="K68" s="76"/>
      <c r="L68" s="76"/>
      <c r="M68" s="76"/>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8"/>
      <c r="HZ68" s="18"/>
      <c r="IA68" s="18">
        <v>1.55</v>
      </c>
      <c r="IB68" s="18" t="s">
        <v>222</v>
      </c>
      <c r="IC68" s="18" t="s">
        <v>164</v>
      </c>
      <c r="ID68" s="18"/>
    </row>
    <row r="69" spans="1:239" s="17" customFormat="1" ht="28.5">
      <c r="A69" s="57">
        <v>1.56</v>
      </c>
      <c r="B69" s="68" t="s">
        <v>223</v>
      </c>
      <c r="C69" s="59" t="s">
        <v>165</v>
      </c>
      <c r="D69" s="60">
        <v>97</v>
      </c>
      <c r="E69" s="61" t="s">
        <v>147</v>
      </c>
      <c r="F69" s="62">
        <v>64.97</v>
      </c>
      <c r="G69" s="63"/>
      <c r="H69" s="64"/>
      <c r="I69" s="65" t="s">
        <v>34</v>
      </c>
      <c r="J69" s="66">
        <f t="shared" si="0"/>
        <v>1</v>
      </c>
      <c r="K69" s="64" t="s">
        <v>35</v>
      </c>
      <c r="L69" s="64" t="s">
        <v>4</v>
      </c>
      <c r="M69" s="47"/>
      <c r="N69" s="46"/>
      <c r="O69" s="46"/>
      <c r="P69" s="48"/>
      <c r="Q69" s="46"/>
      <c r="R69" s="46"/>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9"/>
      <c r="BA69" s="45">
        <f t="shared" si="1"/>
        <v>6302</v>
      </c>
      <c r="BB69" s="50">
        <f t="shared" si="2"/>
        <v>6302</v>
      </c>
      <c r="BC69" s="51" t="str">
        <f t="shared" si="3"/>
        <v>INR  Six Thousand Three Hundred &amp; Two  Only</v>
      </c>
      <c r="HZ69" s="18"/>
      <c r="IA69" s="18">
        <v>1.56</v>
      </c>
      <c r="IB69" s="18" t="s">
        <v>223</v>
      </c>
      <c r="IC69" s="18" t="s">
        <v>165</v>
      </c>
      <c r="ID69" s="18">
        <v>97</v>
      </c>
      <c r="IE69" s="17" t="s">
        <v>147</v>
      </c>
    </row>
    <row r="70" spans="1:238" s="17" customFormat="1" ht="63">
      <c r="A70" s="57">
        <v>1.57</v>
      </c>
      <c r="B70" s="68" t="s">
        <v>139</v>
      </c>
      <c r="C70" s="59" t="s">
        <v>166</v>
      </c>
      <c r="D70" s="75"/>
      <c r="E70" s="76"/>
      <c r="F70" s="76"/>
      <c r="G70" s="76"/>
      <c r="H70" s="76"/>
      <c r="I70" s="76"/>
      <c r="J70" s="76"/>
      <c r="K70" s="76"/>
      <c r="L70" s="76"/>
      <c r="M70" s="76"/>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8"/>
      <c r="HZ70" s="18"/>
      <c r="IA70" s="18">
        <v>1.57</v>
      </c>
      <c r="IB70" s="18" t="s">
        <v>139</v>
      </c>
      <c r="IC70" s="18" t="s">
        <v>166</v>
      </c>
      <c r="ID70" s="18"/>
    </row>
    <row r="71" spans="1:239" s="17" customFormat="1" ht="42.75">
      <c r="A71" s="57">
        <v>1.58</v>
      </c>
      <c r="B71" s="68" t="s">
        <v>140</v>
      </c>
      <c r="C71" s="59" t="s">
        <v>167</v>
      </c>
      <c r="D71" s="60">
        <v>6565</v>
      </c>
      <c r="E71" s="61" t="s">
        <v>147</v>
      </c>
      <c r="F71" s="62">
        <v>81.32</v>
      </c>
      <c r="G71" s="63"/>
      <c r="H71" s="64"/>
      <c r="I71" s="65" t="s">
        <v>34</v>
      </c>
      <c r="J71" s="66">
        <f t="shared" si="0"/>
        <v>1</v>
      </c>
      <c r="K71" s="64" t="s">
        <v>35</v>
      </c>
      <c r="L71" s="64" t="s">
        <v>4</v>
      </c>
      <c r="M71" s="47"/>
      <c r="N71" s="46"/>
      <c r="O71" s="46"/>
      <c r="P71" s="48"/>
      <c r="Q71" s="46"/>
      <c r="R71" s="46"/>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9"/>
      <c r="BA71" s="45">
        <f t="shared" si="1"/>
        <v>533866</v>
      </c>
      <c r="BB71" s="50">
        <f t="shared" si="2"/>
        <v>533866</v>
      </c>
      <c r="BC71" s="51" t="str">
        <f t="shared" si="3"/>
        <v>INR  Five Lakh Thirty Three Thousand Eight Hundred &amp; Sixty Six  Only</v>
      </c>
      <c r="HZ71" s="18"/>
      <c r="IA71" s="18">
        <v>1.58</v>
      </c>
      <c r="IB71" s="18" t="s">
        <v>140</v>
      </c>
      <c r="IC71" s="18" t="s">
        <v>167</v>
      </c>
      <c r="ID71" s="18">
        <v>6565</v>
      </c>
      <c r="IE71" s="17" t="s">
        <v>147</v>
      </c>
    </row>
    <row r="72" spans="1:238" s="17" customFormat="1" ht="31.5">
      <c r="A72" s="57">
        <v>1.59</v>
      </c>
      <c r="B72" s="67" t="s">
        <v>224</v>
      </c>
      <c r="C72" s="59" t="s">
        <v>168</v>
      </c>
      <c r="D72" s="75"/>
      <c r="E72" s="76"/>
      <c r="F72" s="76"/>
      <c r="G72" s="76"/>
      <c r="H72" s="76"/>
      <c r="I72" s="76"/>
      <c r="J72" s="76"/>
      <c r="K72" s="76"/>
      <c r="L72" s="76"/>
      <c r="M72" s="76"/>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8"/>
      <c r="HZ72" s="18"/>
      <c r="IA72" s="18">
        <v>1.59</v>
      </c>
      <c r="IB72" s="18" t="s">
        <v>224</v>
      </c>
      <c r="IC72" s="18" t="s">
        <v>168</v>
      </c>
      <c r="ID72" s="18"/>
    </row>
    <row r="73" spans="1:239" s="17" customFormat="1" ht="31.5">
      <c r="A73" s="57">
        <v>1.6</v>
      </c>
      <c r="B73" s="67" t="s">
        <v>225</v>
      </c>
      <c r="C73" s="59" t="s">
        <v>169</v>
      </c>
      <c r="D73" s="60">
        <v>400</v>
      </c>
      <c r="E73" s="61" t="s">
        <v>147</v>
      </c>
      <c r="F73" s="62">
        <v>142.35</v>
      </c>
      <c r="G73" s="63"/>
      <c r="H73" s="64"/>
      <c r="I73" s="65" t="s">
        <v>34</v>
      </c>
      <c r="J73" s="66">
        <f t="shared" si="0"/>
        <v>1</v>
      </c>
      <c r="K73" s="64" t="s">
        <v>35</v>
      </c>
      <c r="L73" s="64" t="s">
        <v>4</v>
      </c>
      <c r="M73" s="47"/>
      <c r="N73" s="46"/>
      <c r="O73" s="46"/>
      <c r="P73" s="48"/>
      <c r="Q73" s="46"/>
      <c r="R73" s="46"/>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9"/>
      <c r="BA73" s="45">
        <f t="shared" si="1"/>
        <v>56940</v>
      </c>
      <c r="BB73" s="50">
        <f t="shared" si="2"/>
        <v>56940</v>
      </c>
      <c r="BC73" s="51" t="str">
        <f t="shared" si="3"/>
        <v>INR  Fifty Six Thousand Nine Hundred &amp; Forty  Only</v>
      </c>
      <c r="HZ73" s="18"/>
      <c r="IA73" s="18">
        <v>1.6</v>
      </c>
      <c r="IB73" s="18" t="s">
        <v>225</v>
      </c>
      <c r="IC73" s="18" t="s">
        <v>169</v>
      </c>
      <c r="ID73" s="18">
        <v>400</v>
      </c>
      <c r="IE73" s="17" t="s">
        <v>147</v>
      </c>
    </row>
    <row r="74" spans="1:238" s="17" customFormat="1" ht="31.5">
      <c r="A74" s="57">
        <v>1.61</v>
      </c>
      <c r="B74" s="67" t="s">
        <v>226</v>
      </c>
      <c r="C74" s="59" t="s">
        <v>170</v>
      </c>
      <c r="D74" s="75"/>
      <c r="E74" s="76"/>
      <c r="F74" s="76"/>
      <c r="G74" s="76"/>
      <c r="H74" s="76"/>
      <c r="I74" s="76"/>
      <c r="J74" s="76"/>
      <c r="K74" s="76"/>
      <c r="L74" s="76"/>
      <c r="M74" s="76"/>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8"/>
      <c r="HZ74" s="18"/>
      <c r="IA74" s="18">
        <v>1.61</v>
      </c>
      <c r="IB74" s="18" t="s">
        <v>226</v>
      </c>
      <c r="IC74" s="18" t="s">
        <v>170</v>
      </c>
      <c r="ID74" s="18"/>
    </row>
    <row r="75" spans="1:238" s="17" customFormat="1" ht="31.5">
      <c r="A75" s="57">
        <v>1.62</v>
      </c>
      <c r="B75" s="67" t="s">
        <v>227</v>
      </c>
      <c r="C75" s="59" t="s">
        <v>171</v>
      </c>
      <c r="D75" s="75"/>
      <c r="E75" s="76"/>
      <c r="F75" s="76"/>
      <c r="G75" s="76"/>
      <c r="H75" s="76"/>
      <c r="I75" s="76"/>
      <c r="J75" s="76"/>
      <c r="K75" s="76"/>
      <c r="L75" s="76"/>
      <c r="M75" s="76"/>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8"/>
      <c r="HZ75" s="18"/>
      <c r="IA75" s="18">
        <v>1.62</v>
      </c>
      <c r="IB75" s="18" t="s">
        <v>227</v>
      </c>
      <c r="IC75" s="18" t="s">
        <v>171</v>
      </c>
      <c r="ID75" s="18"/>
    </row>
    <row r="76" spans="1:239" s="17" customFormat="1" ht="28.5">
      <c r="A76" s="57">
        <v>1.63</v>
      </c>
      <c r="B76" s="67" t="s">
        <v>140</v>
      </c>
      <c r="C76" s="59" t="s">
        <v>172</v>
      </c>
      <c r="D76" s="60">
        <v>5</v>
      </c>
      <c r="E76" s="61" t="s">
        <v>147</v>
      </c>
      <c r="F76" s="62">
        <v>115.26</v>
      </c>
      <c r="G76" s="63"/>
      <c r="H76" s="64"/>
      <c r="I76" s="65" t="s">
        <v>34</v>
      </c>
      <c r="J76" s="66">
        <f t="shared" si="0"/>
        <v>1</v>
      </c>
      <c r="K76" s="64" t="s">
        <v>35</v>
      </c>
      <c r="L76" s="64" t="s">
        <v>4</v>
      </c>
      <c r="M76" s="47"/>
      <c r="N76" s="46"/>
      <c r="O76" s="46"/>
      <c r="P76" s="48"/>
      <c r="Q76" s="46"/>
      <c r="R76" s="46"/>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9"/>
      <c r="BA76" s="45">
        <f t="shared" si="1"/>
        <v>576</v>
      </c>
      <c r="BB76" s="50">
        <f t="shared" si="2"/>
        <v>576</v>
      </c>
      <c r="BC76" s="51" t="str">
        <f t="shared" si="3"/>
        <v>INR  Five Hundred &amp; Seventy Six  Only</v>
      </c>
      <c r="HZ76" s="18"/>
      <c r="IA76" s="18">
        <v>1.63</v>
      </c>
      <c r="IB76" s="18" t="s">
        <v>140</v>
      </c>
      <c r="IC76" s="18" t="s">
        <v>172</v>
      </c>
      <c r="ID76" s="18">
        <v>5</v>
      </c>
      <c r="IE76" s="17" t="s">
        <v>147</v>
      </c>
    </row>
    <row r="77" spans="1:238" s="17" customFormat="1" ht="31.5">
      <c r="A77" s="57">
        <v>1.64</v>
      </c>
      <c r="B77" s="68" t="s">
        <v>222</v>
      </c>
      <c r="C77" s="59" t="s">
        <v>173</v>
      </c>
      <c r="D77" s="75"/>
      <c r="E77" s="76"/>
      <c r="F77" s="76"/>
      <c r="G77" s="76"/>
      <c r="H77" s="76"/>
      <c r="I77" s="76"/>
      <c r="J77" s="76"/>
      <c r="K77" s="76"/>
      <c r="L77" s="76"/>
      <c r="M77" s="76"/>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8"/>
      <c r="HZ77" s="18"/>
      <c r="IA77" s="18">
        <v>1.64</v>
      </c>
      <c r="IB77" s="18" t="s">
        <v>222</v>
      </c>
      <c r="IC77" s="18" t="s">
        <v>173</v>
      </c>
      <c r="ID77" s="18"/>
    </row>
    <row r="78" spans="1:239" s="17" customFormat="1" ht="31.5">
      <c r="A78" s="57">
        <v>1.65</v>
      </c>
      <c r="B78" s="68" t="s">
        <v>228</v>
      </c>
      <c r="C78" s="59" t="s">
        <v>174</v>
      </c>
      <c r="D78" s="60">
        <v>6500</v>
      </c>
      <c r="E78" s="61" t="s">
        <v>147</v>
      </c>
      <c r="F78" s="62">
        <v>95.22</v>
      </c>
      <c r="G78" s="63"/>
      <c r="H78" s="64"/>
      <c r="I78" s="65" t="s">
        <v>34</v>
      </c>
      <c r="J78" s="66">
        <f t="shared" si="0"/>
        <v>1</v>
      </c>
      <c r="K78" s="64" t="s">
        <v>35</v>
      </c>
      <c r="L78" s="64" t="s">
        <v>4</v>
      </c>
      <c r="M78" s="47"/>
      <c r="N78" s="46"/>
      <c r="O78" s="46"/>
      <c r="P78" s="48"/>
      <c r="Q78" s="46"/>
      <c r="R78" s="46"/>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9"/>
      <c r="BA78" s="45">
        <f t="shared" si="1"/>
        <v>618930</v>
      </c>
      <c r="BB78" s="50">
        <f t="shared" si="2"/>
        <v>618930</v>
      </c>
      <c r="BC78" s="51" t="str">
        <f t="shared" si="3"/>
        <v>INR  Six Lakh Eighteen Thousand Nine Hundred &amp; Thirty  Only</v>
      </c>
      <c r="HZ78" s="18"/>
      <c r="IA78" s="18">
        <v>1.65</v>
      </c>
      <c r="IB78" s="18" t="s">
        <v>228</v>
      </c>
      <c r="IC78" s="18" t="s">
        <v>174</v>
      </c>
      <c r="ID78" s="18">
        <v>6500</v>
      </c>
      <c r="IE78" s="17" t="s">
        <v>147</v>
      </c>
    </row>
    <row r="79" spans="1:238" s="17" customFormat="1" ht="31.5">
      <c r="A79" s="57">
        <v>1.66</v>
      </c>
      <c r="B79" s="68" t="s">
        <v>229</v>
      </c>
      <c r="C79" s="59" t="s">
        <v>175</v>
      </c>
      <c r="D79" s="75"/>
      <c r="E79" s="76"/>
      <c r="F79" s="76"/>
      <c r="G79" s="76"/>
      <c r="H79" s="76"/>
      <c r="I79" s="76"/>
      <c r="J79" s="76"/>
      <c r="K79" s="76"/>
      <c r="L79" s="76"/>
      <c r="M79" s="76"/>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8"/>
      <c r="HZ79" s="18"/>
      <c r="IA79" s="18">
        <v>1.66</v>
      </c>
      <c r="IB79" s="18" t="s">
        <v>229</v>
      </c>
      <c r="IC79" s="18" t="s">
        <v>175</v>
      </c>
      <c r="ID79" s="18"/>
    </row>
    <row r="80" spans="1:239" s="17" customFormat="1" ht="36" customHeight="1">
      <c r="A80" s="57">
        <v>1.67</v>
      </c>
      <c r="B80" s="68" t="s">
        <v>230</v>
      </c>
      <c r="C80" s="59" t="s">
        <v>176</v>
      </c>
      <c r="D80" s="60">
        <v>2.81</v>
      </c>
      <c r="E80" s="61" t="s">
        <v>147</v>
      </c>
      <c r="F80" s="62">
        <v>851.86</v>
      </c>
      <c r="G80" s="63"/>
      <c r="H80" s="64"/>
      <c r="I80" s="65" t="s">
        <v>34</v>
      </c>
      <c r="J80" s="66">
        <f t="shared" si="0"/>
        <v>1</v>
      </c>
      <c r="K80" s="64" t="s">
        <v>35</v>
      </c>
      <c r="L80" s="64" t="s">
        <v>4</v>
      </c>
      <c r="M80" s="47"/>
      <c r="N80" s="46"/>
      <c r="O80" s="46"/>
      <c r="P80" s="48"/>
      <c r="Q80" s="46"/>
      <c r="R80" s="46"/>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9"/>
      <c r="BA80" s="45">
        <f t="shared" si="1"/>
        <v>2394</v>
      </c>
      <c r="BB80" s="50">
        <f t="shared" si="2"/>
        <v>2394</v>
      </c>
      <c r="BC80" s="51" t="str">
        <f t="shared" si="3"/>
        <v>INR  Two Thousand Three Hundred &amp; Ninety Four  Only</v>
      </c>
      <c r="HZ80" s="18"/>
      <c r="IA80" s="18">
        <v>1.67</v>
      </c>
      <c r="IB80" s="18" t="s">
        <v>230</v>
      </c>
      <c r="IC80" s="18" t="s">
        <v>176</v>
      </c>
      <c r="ID80" s="18">
        <v>2.81</v>
      </c>
      <c r="IE80" s="17" t="s">
        <v>147</v>
      </c>
    </row>
    <row r="81" spans="1:239" s="17" customFormat="1" ht="28.5">
      <c r="A81" s="57">
        <v>1.68</v>
      </c>
      <c r="B81" s="69" t="s">
        <v>231</v>
      </c>
      <c r="C81" s="59" t="s">
        <v>177</v>
      </c>
      <c r="D81" s="60">
        <v>157</v>
      </c>
      <c r="E81" s="61" t="s">
        <v>147</v>
      </c>
      <c r="F81" s="62">
        <v>11.49</v>
      </c>
      <c r="G81" s="63"/>
      <c r="H81" s="64"/>
      <c r="I81" s="65" t="s">
        <v>34</v>
      </c>
      <c r="J81" s="66">
        <f aca="true" t="shared" si="4" ref="J81:J193">IF(I81="Less(-)",-1,1)</f>
        <v>1</v>
      </c>
      <c r="K81" s="64" t="s">
        <v>35</v>
      </c>
      <c r="L81" s="64" t="s">
        <v>4</v>
      </c>
      <c r="M81" s="47"/>
      <c r="N81" s="46"/>
      <c r="O81" s="46"/>
      <c r="P81" s="48"/>
      <c r="Q81" s="46"/>
      <c r="R81" s="46"/>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9"/>
      <c r="BA81" s="45">
        <f>ROUND(total_amount_ba($B$2,$D$2,D81,F81,J81,K81,M81),0)</f>
        <v>1804</v>
      </c>
      <c r="BB81" s="50">
        <f>BA81+SUM(N81:AZ81)</f>
        <v>1804</v>
      </c>
      <c r="BC81" s="51" t="str">
        <f>SpellNumber(L81,BB81)</f>
        <v>INR  One Thousand Eight Hundred &amp; Four  Only</v>
      </c>
      <c r="HZ81" s="18"/>
      <c r="IA81" s="18">
        <v>1.68</v>
      </c>
      <c r="IB81" s="18" t="s">
        <v>231</v>
      </c>
      <c r="IC81" s="18" t="s">
        <v>177</v>
      </c>
      <c r="ID81" s="18">
        <v>157</v>
      </c>
      <c r="IE81" s="17" t="s">
        <v>147</v>
      </c>
    </row>
    <row r="82" spans="1:238" s="17" customFormat="1" ht="15.75">
      <c r="A82" s="57">
        <v>1.69</v>
      </c>
      <c r="B82" s="68" t="s">
        <v>137</v>
      </c>
      <c r="C82" s="59" t="s">
        <v>178</v>
      </c>
      <c r="D82" s="75"/>
      <c r="E82" s="76"/>
      <c r="F82" s="76"/>
      <c r="G82" s="76"/>
      <c r="H82" s="76"/>
      <c r="I82" s="76"/>
      <c r="J82" s="76"/>
      <c r="K82" s="76"/>
      <c r="L82" s="76"/>
      <c r="M82" s="76"/>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8"/>
      <c r="HZ82" s="18"/>
      <c r="IA82" s="18">
        <v>1.69</v>
      </c>
      <c r="IB82" s="18" t="s">
        <v>137</v>
      </c>
      <c r="IC82" s="18" t="s">
        <v>178</v>
      </c>
      <c r="ID82" s="18"/>
    </row>
    <row r="83" spans="1:238" s="17" customFormat="1" ht="66.75" customHeight="1">
      <c r="A83" s="57">
        <v>1.7</v>
      </c>
      <c r="B83" s="68" t="s">
        <v>232</v>
      </c>
      <c r="C83" s="59"/>
      <c r="D83" s="75"/>
      <c r="E83" s="76"/>
      <c r="F83" s="76"/>
      <c r="G83" s="76"/>
      <c r="H83" s="76"/>
      <c r="I83" s="76"/>
      <c r="J83" s="76"/>
      <c r="K83" s="76"/>
      <c r="L83" s="76"/>
      <c r="M83" s="76"/>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8"/>
      <c r="HZ83" s="18"/>
      <c r="IA83" s="18">
        <v>1.7</v>
      </c>
      <c r="IB83" s="18" t="s">
        <v>232</v>
      </c>
      <c r="IC83" s="18"/>
      <c r="ID83" s="18"/>
    </row>
    <row r="84" spans="1:239" s="17" customFormat="1" ht="28.5">
      <c r="A84" s="57">
        <v>1.71</v>
      </c>
      <c r="B84" s="68" t="s">
        <v>233</v>
      </c>
      <c r="C84" s="59"/>
      <c r="D84" s="60">
        <v>1.2</v>
      </c>
      <c r="E84" s="61" t="s">
        <v>147</v>
      </c>
      <c r="F84" s="62">
        <v>4192.15</v>
      </c>
      <c r="G84" s="63"/>
      <c r="H84" s="64"/>
      <c r="I84" s="65" t="s">
        <v>34</v>
      </c>
      <c r="J84" s="66">
        <f t="shared" si="4"/>
        <v>1</v>
      </c>
      <c r="K84" s="64" t="s">
        <v>35</v>
      </c>
      <c r="L84" s="64" t="s">
        <v>4</v>
      </c>
      <c r="M84" s="47"/>
      <c r="N84" s="46"/>
      <c r="O84" s="46"/>
      <c r="P84" s="48"/>
      <c r="Q84" s="46"/>
      <c r="R84" s="46"/>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9"/>
      <c r="BA84" s="45">
        <f>ROUND(total_amount_ba($B$2,$D$2,D84,F84,J84,K84,M84),0)</f>
        <v>5031</v>
      </c>
      <c r="BB84" s="50">
        <f>BA84+SUM(N84:AZ84)</f>
        <v>5031</v>
      </c>
      <c r="BC84" s="51" t="str">
        <f>SpellNumber(L84,BB84)</f>
        <v>INR  Five Thousand  &amp;Thirty One  Only</v>
      </c>
      <c r="HZ84" s="18"/>
      <c r="IA84" s="18">
        <v>1.71</v>
      </c>
      <c r="IB84" s="18" t="s">
        <v>233</v>
      </c>
      <c r="IC84" s="18"/>
      <c r="ID84" s="18">
        <v>1.2</v>
      </c>
      <c r="IE84" s="17" t="s">
        <v>147</v>
      </c>
    </row>
    <row r="85" spans="1:238" s="17" customFormat="1" ht="69" customHeight="1">
      <c r="A85" s="57">
        <v>1.72</v>
      </c>
      <c r="B85" s="68" t="s">
        <v>234</v>
      </c>
      <c r="C85" s="59"/>
      <c r="D85" s="75"/>
      <c r="E85" s="76"/>
      <c r="F85" s="76"/>
      <c r="G85" s="76"/>
      <c r="H85" s="76"/>
      <c r="I85" s="76"/>
      <c r="J85" s="76"/>
      <c r="K85" s="76"/>
      <c r="L85" s="76"/>
      <c r="M85" s="76"/>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8"/>
      <c r="HZ85" s="18"/>
      <c r="IA85" s="18">
        <v>1.72</v>
      </c>
      <c r="IB85" s="18" t="s">
        <v>234</v>
      </c>
      <c r="IC85" s="18"/>
      <c r="ID85" s="18"/>
    </row>
    <row r="86" spans="1:239" s="17" customFormat="1" ht="47.25">
      <c r="A86" s="57">
        <v>1.73</v>
      </c>
      <c r="B86" s="68" t="s">
        <v>235</v>
      </c>
      <c r="C86" s="59"/>
      <c r="D86" s="60">
        <v>20</v>
      </c>
      <c r="E86" s="61" t="s">
        <v>148</v>
      </c>
      <c r="F86" s="62">
        <v>100.53</v>
      </c>
      <c r="G86" s="63"/>
      <c r="H86" s="64"/>
      <c r="I86" s="65" t="s">
        <v>34</v>
      </c>
      <c r="J86" s="66">
        <f t="shared" si="4"/>
        <v>1</v>
      </c>
      <c r="K86" s="64" t="s">
        <v>35</v>
      </c>
      <c r="L86" s="64" t="s">
        <v>4</v>
      </c>
      <c r="M86" s="47"/>
      <c r="N86" s="46"/>
      <c r="O86" s="46"/>
      <c r="P86" s="48"/>
      <c r="Q86" s="46"/>
      <c r="R86" s="46"/>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9"/>
      <c r="BA86" s="45">
        <f>ROUND(total_amount_ba($B$2,$D$2,D86,F86,J86,K86,M86),0)</f>
        <v>2011</v>
      </c>
      <c r="BB86" s="50">
        <f>BA86+SUM(N86:AZ86)</f>
        <v>2011</v>
      </c>
      <c r="BC86" s="51" t="str">
        <f>SpellNumber(L86,BB86)</f>
        <v>INR  Two Thousand  &amp;Eleven  Only</v>
      </c>
      <c r="HZ86" s="18"/>
      <c r="IA86" s="18">
        <v>1.73</v>
      </c>
      <c r="IB86" s="18" t="s">
        <v>235</v>
      </c>
      <c r="IC86" s="18"/>
      <c r="ID86" s="18">
        <v>20</v>
      </c>
      <c r="IE86" s="17" t="s">
        <v>148</v>
      </c>
    </row>
    <row r="87" spans="1:238" s="17" customFormat="1" ht="15.75">
      <c r="A87" s="57">
        <v>1.74</v>
      </c>
      <c r="B87" s="68" t="s">
        <v>236</v>
      </c>
      <c r="C87" s="59"/>
      <c r="D87" s="75"/>
      <c r="E87" s="76"/>
      <c r="F87" s="76"/>
      <c r="G87" s="76"/>
      <c r="H87" s="76"/>
      <c r="I87" s="76"/>
      <c r="J87" s="76"/>
      <c r="K87" s="76"/>
      <c r="L87" s="76"/>
      <c r="M87" s="76"/>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8"/>
      <c r="HZ87" s="18"/>
      <c r="IA87" s="18">
        <v>1.74</v>
      </c>
      <c r="IB87" s="18" t="s">
        <v>236</v>
      </c>
      <c r="IC87" s="18"/>
      <c r="ID87" s="18"/>
    </row>
    <row r="88" spans="1:238" s="17" customFormat="1" ht="84" customHeight="1">
      <c r="A88" s="57">
        <v>1.75</v>
      </c>
      <c r="B88" s="68" t="s">
        <v>237</v>
      </c>
      <c r="C88" s="59"/>
      <c r="D88" s="75"/>
      <c r="E88" s="76"/>
      <c r="F88" s="76"/>
      <c r="G88" s="76"/>
      <c r="H88" s="76"/>
      <c r="I88" s="76"/>
      <c r="J88" s="76"/>
      <c r="K88" s="76"/>
      <c r="L88" s="76"/>
      <c r="M88" s="76"/>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8"/>
      <c r="HZ88" s="18"/>
      <c r="IA88" s="18">
        <v>1.75</v>
      </c>
      <c r="IB88" s="18" t="s">
        <v>237</v>
      </c>
      <c r="IC88" s="18"/>
      <c r="ID88" s="18"/>
    </row>
    <row r="89" spans="1:239" s="17" customFormat="1" ht="28.5">
      <c r="A89" s="57">
        <v>1.76</v>
      </c>
      <c r="B89" s="68" t="s">
        <v>238</v>
      </c>
      <c r="C89" s="59"/>
      <c r="D89" s="60">
        <v>70</v>
      </c>
      <c r="E89" s="61" t="s">
        <v>147</v>
      </c>
      <c r="F89" s="62">
        <v>917.97</v>
      </c>
      <c r="G89" s="63"/>
      <c r="H89" s="64"/>
      <c r="I89" s="65" t="s">
        <v>34</v>
      </c>
      <c r="J89" s="66">
        <f t="shared" si="4"/>
        <v>1</v>
      </c>
      <c r="K89" s="64" t="s">
        <v>35</v>
      </c>
      <c r="L89" s="64" t="s">
        <v>4</v>
      </c>
      <c r="M89" s="47"/>
      <c r="N89" s="46"/>
      <c r="O89" s="46"/>
      <c r="P89" s="48"/>
      <c r="Q89" s="46"/>
      <c r="R89" s="46"/>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9"/>
      <c r="BA89" s="45">
        <f>ROUND(total_amount_ba($B$2,$D$2,D89,F89,J89,K89,M89),0)</f>
        <v>64258</v>
      </c>
      <c r="BB89" s="50">
        <f>BA89+SUM(N89:AZ89)</f>
        <v>64258</v>
      </c>
      <c r="BC89" s="51" t="str">
        <f>SpellNumber(L89,BB89)</f>
        <v>INR  Sixty Four Thousand Two Hundred &amp; Fifty Eight  Only</v>
      </c>
      <c r="HZ89" s="18"/>
      <c r="IA89" s="18">
        <v>1.76</v>
      </c>
      <c r="IB89" s="18" t="s">
        <v>238</v>
      </c>
      <c r="IC89" s="18"/>
      <c r="ID89" s="18">
        <v>70</v>
      </c>
      <c r="IE89" s="17" t="s">
        <v>147</v>
      </c>
    </row>
    <row r="90" spans="1:238" s="17" customFormat="1" ht="78.75">
      <c r="A90" s="57">
        <v>1.77</v>
      </c>
      <c r="B90" s="68" t="s">
        <v>239</v>
      </c>
      <c r="C90" s="59"/>
      <c r="D90" s="75"/>
      <c r="E90" s="76"/>
      <c r="F90" s="76"/>
      <c r="G90" s="76"/>
      <c r="H90" s="76"/>
      <c r="I90" s="76"/>
      <c r="J90" s="76"/>
      <c r="K90" s="76"/>
      <c r="L90" s="76"/>
      <c r="M90" s="76"/>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8"/>
      <c r="HZ90" s="18"/>
      <c r="IA90" s="18">
        <v>1.77</v>
      </c>
      <c r="IB90" s="18" t="s">
        <v>239</v>
      </c>
      <c r="IC90" s="18"/>
      <c r="ID90" s="18"/>
    </row>
    <row r="91" spans="1:239" s="17" customFormat="1" ht="28.5">
      <c r="A91" s="57">
        <v>1.78</v>
      </c>
      <c r="B91" s="68" t="s">
        <v>240</v>
      </c>
      <c r="C91" s="59"/>
      <c r="D91" s="60">
        <v>50</v>
      </c>
      <c r="E91" s="61" t="s">
        <v>147</v>
      </c>
      <c r="F91" s="62">
        <v>419.11</v>
      </c>
      <c r="G91" s="63"/>
      <c r="H91" s="64"/>
      <c r="I91" s="65" t="s">
        <v>34</v>
      </c>
      <c r="J91" s="66">
        <f t="shared" si="4"/>
        <v>1</v>
      </c>
      <c r="K91" s="64" t="s">
        <v>35</v>
      </c>
      <c r="L91" s="64" t="s">
        <v>4</v>
      </c>
      <c r="M91" s="47"/>
      <c r="N91" s="46"/>
      <c r="O91" s="46"/>
      <c r="P91" s="48"/>
      <c r="Q91" s="46"/>
      <c r="R91" s="46"/>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9"/>
      <c r="BA91" s="45">
        <f>ROUND(total_amount_ba($B$2,$D$2,D91,F91,J91,K91,M91),0)</f>
        <v>20956</v>
      </c>
      <c r="BB91" s="50">
        <f>BA91+SUM(N91:AZ91)</f>
        <v>20956</v>
      </c>
      <c r="BC91" s="51" t="str">
        <f>SpellNumber(L91,BB91)</f>
        <v>INR  Twenty Thousand Nine Hundred &amp; Fifty Six  Only</v>
      </c>
      <c r="HZ91" s="18"/>
      <c r="IA91" s="18">
        <v>1.78</v>
      </c>
      <c r="IB91" s="18" t="s">
        <v>240</v>
      </c>
      <c r="IC91" s="18"/>
      <c r="ID91" s="18">
        <v>50</v>
      </c>
      <c r="IE91" s="17" t="s">
        <v>147</v>
      </c>
    </row>
    <row r="92" spans="1:238" s="17" customFormat="1" ht="15.75">
      <c r="A92" s="57">
        <v>1.79</v>
      </c>
      <c r="B92" s="68" t="s">
        <v>145</v>
      </c>
      <c r="C92" s="59"/>
      <c r="D92" s="75"/>
      <c r="E92" s="76"/>
      <c r="F92" s="76"/>
      <c r="G92" s="76"/>
      <c r="H92" s="76"/>
      <c r="I92" s="76"/>
      <c r="J92" s="76"/>
      <c r="K92" s="76"/>
      <c r="L92" s="76"/>
      <c r="M92" s="76"/>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8"/>
      <c r="HZ92" s="18"/>
      <c r="IA92" s="18">
        <v>1.79</v>
      </c>
      <c r="IB92" s="18" t="s">
        <v>145</v>
      </c>
      <c r="IC92" s="18"/>
      <c r="ID92" s="18"/>
    </row>
    <row r="93" spans="1:238" s="17" customFormat="1" ht="51.75" customHeight="1">
      <c r="A93" s="57">
        <v>1.8</v>
      </c>
      <c r="B93" s="68" t="s">
        <v>241</v>
      </c>
      <c r="C93" s="59"/>
      <c r="D93" s="75"/>
      <c r="E93" s="76"/>
      <c r="F93" s="76"/>
      <c r="G93" s="76"/>
      <c r="H93" s="76"/>
      <c r="I93" s="76"/>
      <c r="J93" s="76"/>
      <c r="K93" s="76"/>
      <c r="L93" s="76"/>
      <c r="M93" s="76"/>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8"/>
      <c r="HZ93" s="18"/>
      <c r="IA93" s="18">
        <v>1.8</v>
      </c>
      <c r="IB93" s="18" t="s">
        <v>241</v>
      </c>
      <c r="IC93" s="18"/>
      <c r="ID93" s="18"/>
    </row>
    <row r="94" spans="1:239" s="17" customFormat="1" ht="28.5">
      <c r="A94" s="57">
        <v>1.81</v>
      </c>
      <c r="B94" s="68" t="s">
        <v>242</v>
      </c>
      <c r="C94" s="59"/>
      <c r="D94" s="60">
        <v>70</v>
      </c>
      <c r="E94" s="61" t="s">
        <v>149</v>
      </c>
      <c r="F94" s="62">
        <v>265.41</v>
      </c>
      <c r="G94" s="63"/>
      <c r="H94" s="64"/>
      <c r="I94" s="65" t="s">
        <v>34</v>
      </c>
      <c r="J94" s="66">
        <f t="shared" si="4"/>
        <v>1</v>
      </c>
      <c r="K94" s="64" t="s">
        <v>35</v>
      </c>
      <c r="L94" s="64" t="s">
        <v>4</v>
      </c>
      <c r="M94" s="47"/>
      <c r="N94" s="46"/>
      <c r="O94" s="46"/>
      <c r="P94" s="48"/>
      <c r="Q94" s="46"/>
      <c r="R94" s="46"/>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9"/>
      <c r="BA94" s="45">
        <f>ROUND(total_amount_ba($B$2,$D$2,D94,F94,J94,K94,M94),0)</f>
        <v>18579</v>
      </c>
      <c r="BB94" s="50">
        <f>BA94+SUM(N94:AZ94)</f>
        <v>18579</v>
      </c>
      <c r="BC94" s="51" t="str">
        <f>SpellNumber(L94,BB94)</f>
        <v>INR  Eighteen Thousand Five Hundred &amp; Seventy Nine  Only</v>
      </c>
      <c r="HZ94" s="18"/>
      <c r="IA94" s="18">
        <v>1.81</v>
      </c>
      <c r="IB94" s="18" t="s">
        <v>242</v>
      </c>
      <c r="IC94" s="18"/>
      <c r="ID94" s="18">
        <v>70</v>
      </c>
      <c r="IE94" s="17" t="s">
        <v>149</v>
      </c>
    </row>
    <row r="95" spans="1:239" s="17" customFormat="1" ht="47.25">
      <c r="A95" s="57">
        <v>1.82</v>
      </c>
      <c r="B95" s="68" t="s">
        <v>243</v>
      </c>
      <c r="C95" s="59"/>
      <c r="D95" s="60">
        <v>14</v>
      </c>
      <c r="E95" s="61" t="s">
        <v>147</v>
      </c>
      <c r="F95" s="62">
        <v>39.5</v>
      </c>
      <c r="G95" s="63"/>
      <c r="H95" s="64"/>
      <c r="I95" s="65" t="s">
        <v>34</v>
      </c>
      <c r="J95" s="66">
        <f t="shared" si="4"/>
        <v>1</v>
      </c>
      <c r="K95" s="64" t="s">
        <v>35</v>
      </c>
      <c r="L95" s="64" t="s">
        <v>4</v>
      </c>
      <c r="M95" s="47"/>
      <c r="N95" s="46"/>
      <c r="O95" s="46"/>
      <c r="P95" s="48"/>
      <c r="Q95" s="46"/>
      <c r="R95" s="46"/>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9"/>
      <c r="BA95" s="45">
        <f>ROUND(total_amount_ba($B$2,$D$2,D95,F95,J95,K95,M95),0)</f>
        <v>553</v>
      </c>
      <c r="BB95" s="50">
        <f>BA95+SUM(N95:AZ95)</f>
        <v>553</v>
      </c>
      <c r="BC95" s="51" t="str">
        <f>SpellNumber(L95,BB95)</f>
        <v>INR  Five Hundred &amp; Fifty Three  Only</v>
      </c>
      <c r="HZ95" s="18"/>
      <c r="IA95" s="18">
        <v>1.82</v>
      </c>
      <c r="IB95" s="18" t="s">
        <v>243</v>
      </c>
      <c r="IC95" s="18"/>
      <c r="ID95" s="18">
        <v>14</v>
      </c>
      <c r="IE95" s="17" t="s">
        <v>147</v>
      </c>
    </row>
    <row r="96" spans="1:239" s="17" customFormat="1" ht="78.75">
      <c r="A96" s="57">
        <v>1.83</v>
      </c>
      <c r="B96" s="68" t="s">
        <v>244</v>
      </c>
      <c r="C96" s="59"/>
      <c r="D96" s="60">
        <v>59.5</v>
      </c>
      <c r="E96" s="61" t="s">
        <v>332</v>
      </c>
      <c r="F96" s="62">
        <v>192.33</v>
      </c>
      <c r="G96" s="63"/>
      <c r="H96" s="64"/>
      <c r="I96" s="65" t="s">
        <v>34</v>
      </c>
      <c r="J96" s="66">
        <f t="shared" si="4"/>
        <v>1</v>
      </c>
      <c r="K96" s="64" t="s">
        <v>35</v>
      </c>
      <c r="L96" s="64" t="s">
        <v>4</v>
      </c>
      <c r="M96" s="47"/>
      <c r="N96" s="46"/>
      <c r="O96" s="46"/>
      <c r="P96" s="48"/>
      <c r="Q96" s="46"/>
      <c r="R96" s="46"/>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9"/>
      <c r="BA96" s="45">
        <f>ROUND(total_amount_ba($B$2,$D$2,D96,F96,J96,K96,M96),0)</f>
        <v>11444</v>
      </c>
      <c r="BB96" s="50">
        <f>BA96+SUM(N96:AZ96)</f>
        <v>11444</v>
      </c>
      <c r="BC96" s="51" t="str">
        <f>SpellNumber(L96,BB96)</f>
        <v>INR  Eleven Thousand Four Hundred &amp; Forty Four  Only</v>
      </c>
      <c r="HZ96" s="18"/>
      <c r="IA96" s="18">
        <v>1.83</v>
      </c>
      <c r="IB96" s="18" t="s">
        <v>244</v>
      </c>
      <c r="IC96" s="18"/>
      <c r="ID96" s="18">
        <v>59.5</v>
      </c>
      <c r="IE96" s="17" t="s">
        <v>332</v>
      </c>
    </row>
    <row r="97" spans="1:238" s="17" customFormat="1" ht="35.25" customHeight="1">
      <c r="A97" s="57">
        <v>1.84</v>
      </c>
      <c r="B97" s="68" t="s">
        <v>245</v>
      </c>
      <c r="C97" s="59"/>
      <c r="D97" s="75"/>
      <c r="E97" s="76"/>
      <c r="F97" s="76"/>
      <c r="G97" s="76"/>
      <c r="H97" s="76"/>
      <c r="I97" s="76"/>
      <c r="J97" s="76"/>
      <c r="K97" s="76"/>
      <c r="L97" s="76"/>
      <c r="M97" s="76"/>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8"/>
      <c r="HZ97" s="18"/>
      <c r="IA97" s="18">
        <v>1.84</v>
      </c>
      <c r="IB97" s="18" t="s">
        <v>245</v>
      </c>
      <c r="IC97" s="18"/>
      <c r="ID97" s="18"/>
    </row>
    <row r="98" spans="1:239" s="17" customFormat="1" ht="15.75">
      <c r="A98" s="57">
        <v>1.85</v>
      </c>
      <c r="B98" s="68" t="s">
        <v>242</v>
      </c>
      <c r="C98" s="59"/>
      <c r="D98" s="60">
        <v>1</v>
      </c>
      <c r="E98" s="61" t="s">
        <v>149</v>
      </c>
      <c r="F98" s="62">
        <v>103.73</v>
      </c>
      <c r="G98" s="63"/>
      <c r="H98" s="64"/>
      <c r="I98" s="65" t="s">
        <v>34</v>
      </c>
      <c r="J98" s="66">
        <f t="shared" si="4"/>
        <v>1</v>
      </c>
      <c r="K98" s="64" t="s">
        <v>35</v>
      </c>
      <c r="L98" s="64" t="s">
        <v>4</v>
      </c>
      <c r="M98" s="47"/>
      <c r="N98" s="46"/>
      <c r="O98" s="46"/>
      <c r="P98" s="48"/>
      <c r="Q98" s="46"/>
      <c r="R98" s="46"/>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9"/>
      <c r="BA98" s="45">
        <f>ROUND(total_amount_ba($B$2,$D$2,D98,F98,J98,K98,M98),0)</f>
        <v>104</v>
      </c>
      <c r="BB98" s="50">
        <f>BA98+SUM(N98:AZ98)</f>
        <v>104</v>
      </c>
      <c r="BC98" s="51" t="str">
        <f>SpellNumber(L98,BB98)</f>
        <v>INR  One Hundred &amp; Four  Only</v>
      </c>
      <c r="HZ98" s="18"/>
      <c r="IA98" s="18">
        <v>1.85</v>
      </c>
      <c r="IB98" s="18" t="s">
        <v>242</v>
      </c>
      <c r="IC98" s="18"/>
      <c r="ID98" s="18">
        <v>1</v>
      </c>
      <c r="IE98" s="17" t="s">
        <v>149</v>
      </c>
    </row>
    <row r="99" spans="1:238" s="17" customFormat="1" ht="31.5">
      <c r="A99" s="57">
        <v>1.86</v>
      </c>
      <c r="B99" s="68" t="s">
        <v>246</v>
      </c>
      <c r="C99" s="59"/>
      <c r="D99" s="75"/>
      <c r="E99" s="76"/>
      <c r="F99" s="76"/>
      <c r="G99" s="76"/>
      <c r="H99" s="76"/>
      <c r="I99" s="76"/>
      <c r="J99" s="76"/>
      <c r="K99" s="76"/>
      <c r="L99" s="76"/>
      <c r="M99" s="76"/>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8"/>
      <c r="HZ99" s="18"/>
      <c r="IA99" s="18">
        <v>1.86</v>
      </c>
      <c r="IB99" s="18" t="s">
        <v>246</v>
      </c>
      <c r="IC99" s="18"/>
      <c r="ID99" s="18"/>
    </row>
    <row r="100" spans="1:239" s="17" customFormat="1" ht="28.5">
      <c r="A100" s="57">
        <v>1.87</v>
      </c>
      <c r="B100" s="68" t="s">
        <v>247</v>
      </c>
      <c r="C100" s="59"/>
      <c r="D100" s="60">
        <v>40</v>
      </c>
      <c r="E100" s="61" t="s">
        <v>147</v>
      </c>
      <c r="F100" s="62">
        <v>53.05</v>
      </c>
      <c r="G100" s="63"/>
      <c r="H100" s="64"/>
      <c r="I100" s="65" t="s">
        <v>34</v>
      </c>
      <c r="J100" s="66">
        <f t="shared" si="4"/>
        <v>1</v>
      </c>
      <c r="K100" s="64" t="s">
        <v>35</v>
      </c>
      <c r="L100" s="64" t="s">
        <v>4</v>
      </c>
      <c r="M100" s="47"/>
      <c r="N100" s="46"/>
      <c r="O100" s="46"/>
      <c r="P100" s="48"/>
      <c r="Q100" s="46"/>
      <c r="R100" s="46"/>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9"/>
      <c r="BA100" s="45">
        <f>ROUND(total_amount_ba($B$2,$D$2,D100,F100,J100,K100,M100),0)</f>
        <v>2122</v>
      </c>
      <c r="BB100" s="50">
        <f>BA100+SUM(N100:AZ100)</f>
        <v>2122</v>
      </c>
      <c r="BC100" s="51" t="str">
        <f>SpellNumber(L100,BB100)</f>
        <v>INR  Two Thousand One Hundred &amp; Twenty Two  Only</v>
      </c>
      <c r="HZ100" s="18"/>
      <c r="IA100" s="18">
        <v>1.87</v>
      </c>
      <c r="IB100" s="18" t="s">
        <v>247</v>
      </c>
      <c r="IC100" s="18"/>
      <c r="ID100" s="18">
        <v>40</v>
      </c>
      <c r="IE100" s="17" t="s">
        <v>147</v>
      </c>
    </row>
    <row r="101" spans="1:239" s="17" customFormat="1" ht="28.5">
      <c r="A101" s="57">
        <v>1.88</v>
      </c>
      <c r="B101" s="68" t="s">
        <v>248</v>
      </c>
      <c r="C101" s="59"/>
      <c r="D101" s="60">
        <v>76</v>
      </c>
      <c r="E101" s="61" t="s">
        <v>147</v>
      </c>
      <c r="F101" s="62">
        <v>81.89</v>
      </c>
      <c r="G101" s="63"/>
      <c r="H101" s="64"/>
      <c r="I101" s="65" t="s">
        <v>34</v>
      </c>
      <c r="J101" s="66">
        <f t="shared" si="4"/>
        <v>1</v>
      </c>
      <c r="K101" s="64" t="s">
        <v>35</v>
      </c>
      <c r="L101" s="64" t="s">
        <v>4</v>
      </c>
      <c r="M101" s="47"/>
      <c r="N101" s="46"/>
      <c r="O101" s="46"/>
      <c r="P101" s="48"/>
      <c r="Q101" s="46"/>
      <c r="R101" s="46"/>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9"/>
      <c r="BA101" s="45">
        <f>ROUND(total_amount_ba($B$2,$D$2,D101,F101,J101,K101,M101),0)</f>
        <v>6224</v>
      </c>
      <c r="BB101" s="50">
        <f>BA101+SUM(N101:AZ101)</f>
        <v>6224</v>
      </c>
      <c r="BC101" s="51" t="str">
        <f>SpellNumber(L101,BB101)</f>
        <v>INR  Six Thousand Two Hundred &amp; Twenty Four  Only</v>
      </c>
      <c r="HZ101" s="18"/>
      <c r="IA101" s="18">
        <v>1.88</v>
      </c>
      <c r="IB101" s="18" t="s">
        <v>248</v>
      </c>
      <c r="IC101" s="18"/>
      <c r="ID101" s="18">
        <v>76</v>
      </c>
      <c r="IE101" s="17" t="s">
        <v>147</v>
      </c>
    </row>
    <row r="102" spans="1:238" s="17" customFormat="1" ht="47.25">
      <c r="A102" s="57">
        <v>1.89</v>
      </c>
      <c r="B102" s="68" t="s">
        <v>249</v>
      </c>
      <c r="C102" s="59"/>
      <c r="D102" s="75"/>
      <c r="E102" s="76"/>
      <c r="F102" s="76"/>
      <c r="G102" s="76"/>
      <c r="H102" s="76"/>
      <c r="I102" s="76"/>
      <c r="J102" s="76"/>
      <c r="K102" s="76"/>
      <c r="L102" s="76"/>
      <c r="M102" s="76"/>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8"/>
      <c r="HZ102" s="18"/>
      <c r="IA102" s="18">
        <v>1.89</v>
      </c>
      <c r="IB102" s="18" t="s">
        <v>249</v>
      </c>
      <c r="IC102" s="18"/>
      <c r="ID102" s="18"/>
    </row>
    <row r="103" spans="1:239" s="17" customFormat="1" ht="15.75">
      <c r="A103" s="57">
        <v>1.9</v>
      </c>
      <c r="B103" s="68" t="s">
        <v>250</v>
      </c>
      <c r="C103" s="59"/>
      <c r="D103" s="60">
        <v>0.6</v>
      </c>
      <c r="E103" s="61" t="s">
        <v>332</v>
      </c>
      <c r="F103" s="62">
        <v>1759.84</v>
      </c>
      <c r="G103" s="63"/>
      <c r="H103" s="64"/>
      <c r="I103" s="65" t="s">
        <v>34</v>
      </c>
      <c r="J103" s="66">
        <f t="shared" si="4"/>
        <v>1</v>
      </c>
      <c r="K103" s="64" t="s">
        <v>35</v>
      </c>
      <c r="L103" s="64" t="s">
        <v>4</v>
      </c>
      <c r="M103" s="47"/>
      <c r="N103" s="46"/>
      <c r="O103" s="46"/>
      <c r="P103" s="48"/>
      <c r="Q103" s="46"/>
      <c r="R103" s="46"/>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9"/>
      <c r="BA103" s="45">
        <f>ROUND(total_amount_ba($B$2,$D$2,D103,F103,J103,K103,M103),0)</f>
        <v>1056</v>
      </c>
      <c r="BB103" s="50">
        <f>BA103+SUM(N103:AZ103)</f>
        <v>1056</v>
      </c>
      <c r="BC103" s="51" t="str">
        <f>SpellNumber(L103,BB103)</f>
        <v>INR  One Thousand  &amp;Fifty Six  Only</v>
      </c>
      <c r="HZ103" s="18"/>
      <c r="IA103" s="18">
        <v>1.9</v>
      </c>
      <c r="IB103" s="18" t="s">
        <v>250</v>
      </c>
      <c r="IC103" s="18"/>
      <c r="ID103" s="18">
        <v>0.6</v>
      </c>
      <c r="IE103" s="17" t="s">
        <v>332</v>
      </c>
    </row>
    <row r="104" spans="1:238" s="17" customFormat="1" ht="66.75" customHeight="1">
      <c r="A104" s="57">
        <v>1.91</v>
      </c>
      <c r="B104" s="68" t="s">
        <v>251</v>
      </c>
      <c r="C104" s="59"/>
      <c r="D104" s="75"/>
      <c r="E104" s="76"/>
      <c r="F104" s="76"/>
      <c r="G104" s="76"/>
      <c r="H104" s="76"/>
      <c r="I104" s="76"/>
      <c r="J104" s="76"/>
      <c r="K104" s="76"/>
      <c r="L104" s="76"/>
      <c r="M104" s="76"/>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8"/>
      <c r="HZ104" s="18"/>
      <c r="IA104" s="18">
        <v>1.91</v>
      </c>
      <c r="IB104" s="18" t="s">
        <v>251</v>
      </c>
      <c r="IC104" s="18"/>
      <c r="ID104" s="18"/>
    </row>
    <row r="105" spans="1:239" s="17" customFormat="1" ht="28.5">
      <c r="A105" s="57">
        <v>1.92</v>
      </c>
      <c r="B105" s="68" t="s">
        <v>252</v>
      </c>
      <c r="C105" s="59"/>
      <c r="D105" s="60">
        <v>29</v>
      </c>
      <c r="E105" s="61" t="s">
        <v>333</v>
      </c>
      <c r="F105" s="62">
        <v>108.81</v>
      </c>
      <c r="G105" s="63"/>
      <c r="H105" s="64"/>
      <c r="I105" s="65" t="s">
        <v>34</v>
      </c>
      <c r="J105" s="66">
        <f t="shared" si="4"/>
        <v>1</v>
      </c>
      <c r="K105" s="64" t="s">
        <v>35</v>
      </c>
      <c r="L105" s="64" t="s">
        <v>4</v>
      </c>
      <c r="M105" s="47"/>
      <c r="N105" s="46"/>
      <c r="O105" s="46"/>
      <c r="P105" s="48"/>
      <c r="Q105" s="46"/>
      <c r="R105" s="46"/>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9"/>
      <c r="BA105" s="45">
        <f>ROUND(total_amount_ba($B$2,$D$2,D105,F105,J105,K105,M105),0)</f>
        <v>3155</v>
      </c>
      <c r="BB105" s="50">
        <f>BA105+SUM(N105:AZ105)</f>
        <v>3155</v>
      </c>
      <c r="BC105" s="51" t="str">
        <f>SpellNumber(L105,BB105)</f>
        <v>INR  Three Thousand One Hundred &amp; Fifty Five  Only</v>
      </c>
      <c r="HZ105" s="18"/>
      <c r="IA105" s="18">
        <v>1.92</v>
      </c>
      <c r="IB105" s="18" t="s">
        <v>252</v>
      </c>
      <c r="IC105" s="18"/>
      <c r="ID105" s="18">
        <v>29</v>
      </c>
      <c r="IE105" s="17" t="s">
        <v>333</v>
      </c>
    </row>
    <row r="106" spans="1:238" s="17" customFormat="1" ht="78.75">
      <c r="A106" s="57">
        <v>1.93</v>
      </c>
      <c r="B106" s="68" t="s">
        <v>253</v>
      </c>
      <c r="C106" s="59"/>
      <c r="D106" s="75"/>
      <c r="E106" s="76"/>
      <c r="F106" s="76"/>
      <c r="G106" s="76"/>
      <c r="H106" s="76"/>
      <c r="I106" s="76"/>
      <c r="J106" s="76"/>
      <c r="K106" s="76"/>
      <c r="L106" s="76"/>
      <c r="M106" s="76"/>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8"/>
      <c r="HZ106" s="18"/>
      <c r="IA106" s="18">
        <v>1.93</v>
      </c>
      <c r="IB106" s="18" t="s">
        <v>253</v>
      </c>
      <c r="IC106" s="18"/>
      <c r="ID106" s="18"/>
    </row>
    <row r="107" spans="1:239" s="17" customFormat="1" ht="28.5">
      <c r="A107" s="57">
        <v>1.94</v>
      </c>
      <c r="B107" s="68" t="s">
        <v>254</v>
      </c>
      <c r="C107" s="59"/>
      <c r="D107" s="60">
        <v>25</v>
      </c>
      <c r="E107" s="61" t="s">
        <v>333</v>
      </c>
      <c r="F107" s="62">
        <v>298.73</v>
      </c>
      <c r="G107" s="63"/>
      <c r="H107" s="64"/>
      <c r="I107" s="65" t="s">
        <v>34</v>
      </c>
      <c r="J107" s="66">
        <f t="shared" si="4"/>
        <v>1</v>
      </c>
      <c r="K107" s="64" t="s">
        <v>35</v>
      </c>
      <c r="L107" s="64" t="s">
        <v>4</v>
      </c>
      <c r="M107" s="47"/>
      <c r="N107" s="46"/>
      <c r="O107" s="46"/>
      <c r="P107" s="48"/>
      <c r="Q107" s="46"/>
      <c r="R107" s="46"/>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9"/>
      <c r="BA107" s="45">
        <f>ROUND(total_amount_ba($B$2,$D$2,D107,F107,J107,K107,M107),0)</f>
        <v>7468</v>
      </c>
      <c r="BB107" s="50">
        <f>BA107+SUM(N107:AZ107)</f>
        <v>7468</v>
      </c>
      <c r="BC107" s="51" t="str">
        <f>SpellNumber(L107,BB107)</f>
        <v>INR  Seven Thousand Four Hundred &amp; Sixty Eight  Only</v>
      </c>
      <c r="HZ107" s="18"/>
      <c r="IA107" s="18">
        <v>1.94</v>
      </c>
      <c r="IB107" s="18" t="s">
        <v>254</v>
      </c>
      <c r="IC107" s="18"/>
      <c r="ID107" s="18">
        <v>25</v>
      </c>
      <c r="IE107" s="17" t="s">
        <v>333</v>
      </c>
    </row>
    <row r="108" spans="1:239" s="17" customFormat="1" ht="69" customHeight="1">
      <c r="A108" s="57">
        <v>1.95</v>
      </c>
      <c r="B108" s="68" t="s">
        <v>255</v>
      </c>
      <c r="C108" s="59"/>
      <c r="D108" s="60">
        <v>6</v>
      </c>
      <c r="E108" s="61" t="s">
        <v>149</v>
      </c>
      <c r="F108" s="62">
        <v>213.15</v>
      </c>
      <c r="G108" s="63"/>
      <c r="H108" s="64"/>
      <c r="I108" s="65" t="s">
        <v>34</v>
      </c>
      <c r="J108" s="66">
        <f t="shared" si="4"/>
        <v>1</v>
      </c>
      <c r="K108" s="64" t="s">
        <v>35</v>
      </c>
      <c r="L108" s="64" t="s">
        <v>4</v>
      </c>
      <c r="M108" s="47"/>
      <c r="N108" s="46"/>
      <c r="O108" s="46"/>
      <c r="P108" s="48"/>
      <c r="Q108" s="46"/>
      <c r="R108" s="46"/>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9"/>
      <c r="BA108" s="45">
        <f>ROUND(total_amount_ba($B$2,$D$2,D108,F108,J108,K108,M108),0)</f>
        <v>1279</v>
      </c>
      <c r="BB108" s="50">
        <f>BA108+SUM(N108:AZ108)</f>
        <v>1279</v>
      </c>
      <c r="BC108" s="51" t="str">
        <f>SpellNumber(L108,BB108)</f>
        <v>INR  One Thousand Two Hundred &amp; Seventy Nine  Only</v>
      </c>
      <c r="HZ108" s="18"/>
      <c r="IA108" s="18">
        <v>1.95</v>
      </c>
      <c r="IB108" s="18" t="s">
        <v>255</v>
      </c>
      <c r="IC108" s="18"/>
      <c r="ID108" s="18">
        <v>6</v>
      </c>
      <c r="IE108" s="17" t="s">
        <v>149</v>
      </c>
    </row>
    <row r="109" spans="1:238" s="17" customFormat="1" ht="15.75">
      <c r="A109" s="57">
        <v>1.96</v>
      </c>
      <c r="B109" s="68" t="s">
        <v>146</v>
      </c>
      <c r="C109" s="59"/>
      <c r="D109" s="75"/>
      <c r="E109" s="76"/>
      <c r="F109" s="76"/>
      <c r="G109" s="76"/>
      <c r="H109" s="76"/>
      <c r="I109" s="76"/>
      <c r="J109" s="76"/>
      <c r="K109" s="76"/>
      <c r="L109" s="76"/>
      <c r="M109" s="76"/>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8"/>
      <c r="HZ109" s="18"/>
      <c r="IA109" s="18">
        <v>1.96</v>
      </c>
      <c r="IB109" s="18" t="s">
        <v>146</v>
      </c>
      <c r="IC109" s="18"/>
      <c r="ID109" s="18"/>
    </row>
    <row r="110" spans="1:238" s="17" customFormat="1" ht="189">
      <c r="A110" s="57">
        <v>1.97</v>
      </c>
      <c r="B110" s="68" t="s">
        <v>256</v>
      </c>
      <c r="C110" s="59"/>
      <c r="D110" s="75"/>
      <c r="E110" s="76"/>
      <c r="F110" s="76"/>
      <c r="G110" s="76"/>
      <c r="H110" s="76"/>
      <c r="I110" s="76"/>
      <c r="J110" s="76"/>
      <c r="K110" s="76"/>
      <c r="L110" s="76"/>
      <c r="M110" s="76"/>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8"/>
      <c r="HZ110" s="18"/>
      <c r="IA110" s="18">
        <v>1.97</v>
      </c>
      <c r="IB110" s="18" t="s">
        <v>256</v>
      </c>
      <c r="IC110" s="18"/>
      <c r="ID110" s="18"/>
    </row>
    <row r="111" spans="1:238" s="17" customFormat="1" ht="15.75">
      <c r="A111" s="57">
        <v>1.98</v>
      </c>
      <c r="B111" s="68" t="s">
        <v>257</v>
      </c>
      <c r="C111" s="59"/>
      <c r="D111" s="75"/>
      <c r="E111" s="76"/>
      <c r="F111" s="76"/>
      <c r="G111" s="76"/>
      <c r="H111" s="76"/>
      <c r="I111" s="76"/>
      <c r="J111" s="76"/>
      <c r="K111" s="76"/>
      <c r="L111" s="76"/>
      <c r="M111" s="76"/>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8"/>
      <c r="HZ111" s="18"/>
      <c r="IA111" s="18">
        <v>1.98</v>
      </c>
      <c r="IB111" s="18" t="s">
        <v>257</v>
      </c>
      <c r="IC111" s="18"/>
      <c r="ID111" s="18"/>
    </row>
    <row r="112" spans="1:239" s="17" customFormat="1" ht="31.5">
      <c r="A112" s="57">
        <v>1.99</v>
      </c>
      <c r="B112" s="68" t="s">
        <v>258</v>
      </c>
      <c r="C112" s="59"/>
      <c r="D112" s="60">
        <v>617</v>
      </c>
      <c r="E112" s="61" t="s">
        <v>148</v>
      </c>
      <c r="F112" s="62">
        <v>380.49</v>
      </c>
      <c r="G112" s="63"/>
      <c r="H112" s="64"/>
      <c r="I112" s="65" t="s">
        <v>34</v>
      </c>
      <c r="J112" s="66">
        <f t="shared" si="4"/>
        <v>1</v>
      </c>
      <c r="K112" s="64" t="s">
        <v>35</v>
      </c>
      <c r="L112" s="64" t="s">
        <v>4</v>
      </c>
      <c r="M112" s="47"/>
      <c r="N112" s="46"/>
      <c r="O112" s="46"/>
      <c r="P112" s="48"/>
      <c r="Q112" s="46"/>
      <c r="R112" s="46"/>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9"/>
      <c r="BA112" s="45">
        <f>ROUND(total_amount_ba($B$2,$D$2,D112,F112,J112,K112,M112),0)</f>
        <v>234762</v>
      </c>
      <c r="BB112" s="50">
        <f>BA112+SUM(N112:AZ112)</f>
        <v>234762</v>
      </c>
      <c r="BC112" s="51" t="str">
        <f>SpellNumber(L112,BB112)</f>
        <v>INR  Two Lakh Thirty Four Thousand Seven Hundred &amp; Sixty Two  Only</v>
      </c>
      <c r="HZ112" s="18"/>
      <c r="IA112" s="18">
        <v>1.99</v>
      </c>
      <c r="IB112" s="18" t="s">
        <v>258</v>
      </c>
      <c r="IC112" s="18"/>
      <c r="ID112" s="18">
        <v>617</v>
      </c>
      <c r="IE112" s="17" t="s">
        <v>148</v>
      </c>
    </row>
    <row r="113" spans="1:238" s="17" customFormat="1" ht="63">
      <c r="A113" s="57">
        <v>2</v>
      </c>
      <c r="B113" s="68" t="s">
        <v>259</v>
      </c>
      <c r="C113" s="59"/>
      <c r="D113" s="75"/>
      <c r="E113" s="76"/>
      <c r="F113" s="76"/>
      <c r="G113" s="76"/>
      <c r="H113" s="76"/>
      <c r="I113" s="76"/>
      <c r="J113" s="76"/>
      <c r="K113" s="76"/>
      <c r="L113" s="76"/>
      <c r="M113" s="76"/>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8"/>
      <c r="HZ113" s="18"/>
      <c r="IA113" s="18">
        <v>2</v>
      </c>
      <c r="IB113" s="18" t="s">
        <v>259</v>
      </c>
      <c r="IC113" s="18"/>
      <c r="ID113" s="18"/>
    </row>
    <row r="114" spans="1:239" s="17" customFormat="1" ht="36" customHeight="1">
      <c r="A114" s="57">
        <v>2.01</v>
      </c>
      <c r="B114" s="68" t="s">
        <v>258</v>
      </c>
      <c r="C114" s="59"/>
      <c r="D114" s="60">
        <v>331</v>
      </c>
      <c r="E114" s="61" t="s">
        <v>148</v>
      </c>
      <c r="F114" s="62">
        <v>466.29</v>
      </c>
      <c r="G114" s="63"/>
      <c r="H114" s="64"/>
      <c r="I114" s="65" t="s">
        <v>34</v>
      </c>
      <c r="J114" s="66">
        <f t="shared" si="4"/>
        <v>1</v>
      </c>
      <c r="K114" s="64" t="s">
        <v>35</v>
      </c>
      <c r="L114" s="64" t="s">
        <v>4</v>
      </c>
      <c r="M114" s="47"/>
      <c r="N114" s="46"/>
      <c r="O114" s="46"/>
      <c r="P114" s="48"/>
      <c r="Q114" s="46"/>
      <c r="R114" s="46"/>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9"/>
      <c r="BA114" s="45">
        <f>ROUND(total_amount_ba($B$2,$D$2,D114,F114,J114,K114,M114),0)</f>
        <v>154342</v>
      </c>
      <c r="BB114" s="50">
        <f>BA114+SUM(N114:AZ114)</f>
        <v>154342</v>
      </c>
      <c r="BC114" s="51" t="str">
        <f>SpellNumber(L114,BB114)</f>
        <v>INR  One Lakh Fifty Four Thousand Three Hundred &amp; Forty Two  Only</v>
      </c>
      <c r="HZ114" s="18"/>
      <c r="IA114" s="18">
        <v>2.01</v>
      </c>
      <c r="IB114" s="18" t="s">
        <v>258</v>
      </c>
      <c r="IC114" s="18"/>
      <c r="ID114" s="18">
        <v>331</v>
      </c>
      <c r="IE114" s="17" t="s">
        <v>148</v>
      </c>
    </row>
    <row r="115" spans="1:238" s="17" customFormat="1" ht="78.75">
      <c r="A115" s="57">
        <v>2.02</v>
      </c>
      <c r="B115" s="68" t="s">
        <v>260</v>
      </c>
      <c r="C115" s="59"/>
      <c r="D115" s="75"/>
      <c r="E115" s="76"/>
      <c r="F115" s="76"/>
      <c r="G115" s="76"/>
      <c r="H115" s="76"/>
      <c r="I115" s="76"/>
      <c r="J115" s="76"/>
      <c r="K115" s="76"/>
      <c r="L115" s="76"/>
      <c r="M115" s="76"/>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77"/>
      <c r="BC115" s="78"/>
      <c r="HZ115" s="18"/>
      <c r="IA115" s="18">
        <v>2.02</v>
      </c>
      <c r="IB115" s="18" t="s">
        <v>260</v>
      </c>
      <c r="IC115" s="18"/>
      <c r="ID115" s="18"/>
    </row>
    <row r="116" spans="1:239" s="17" customFormat="1" ht="31.5">
      <c r="A116" s="57">
        <v>2.03</v>
      </c>
      <c r="B116" s="68" t="s">
        <v>261</v>
      </c>
      <c r="C116" s="59"/>
      <c r="D116" s="60">
        <v>46</v>
      </c>
      <c r="E116" s="61" t="s">
        <v>147</v>
      </c>
      <c r="F116" s="62">
        <v>1162.25</v>
      </c>
      <c r="G116" s="63"/>
      <c r="H116" s="64"/>
      <c r="I116" s="65" t="s">
        <v>34</v>
      </c>
      <c r="J116" s="66">
        <f t="shared" si="4"/>
        <v>1</v>
      </c>
      <c r="K116" s="64" t="s">
        <v>35</v>
      </c>
      <c r="L116" s="64" t="s">
        <v>4</v>
      </c>
      <c r="M116" s="47"/>
      <c r="N116" s="46"/>
      <c r="O116" s="46"/>
      <c r="P116" s="48"/>
      <c r="Q116" s="46"/>
      <c r="R116" s="46"/>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9"/>
      <c r="BA116" s="45">
        <f>ROUND(total_amount_ba($B$2,$D$2,D116,F116,J116,K116,M116),0)</f>
        <v>53464</v>
      </c>
      <c r="BB116" s="50">
        <f>BA116+SUM(N116:AZ116)</f>
        <v>53464</v>
      </c>
      <c r="BC116" s="51" t="str">
        <f>SpellNumber(L116,BB116)</f>
        <v>INR  Fifty Three Thousand Four Hundred &amp; Sixty Four  Only</v>
      </c>
      <c r="HZ116" s="18"/>
      <c r="IA116" s="18">
        <v>2.03</v>
      </c>
      <c r="IB116" s="18" t="s">
        <v>261</v>
      </c>
      <c r="IC116" s="18"/>
      <c r="ID116" s="18">
        <v>46</v>
      </c>
      <c r="IE116" s="17" t="s">
        <v>147</v>
      </c>
    </row>
    <row r="117" spans="1:238" s="17" customFormat="1" ht="31.5">
      <c r="A117" s="57">
        <v>2.04</v>
      </c>
      <c r="B117" s="68" t="s">
        <v>262</v>
      </c>
      <c r="C117" s="59"/>
      <c r="D117" s="75"/>
      <c r="E117" s="76"/>
      <c r="F117" s="76"/>
      <c r="G117" s="76"/>
      <c r="H117" s="76"/>
      <c r="I117" s="76"/>
      <c r="J117" s="76"/>
      <c r="K117" s="76"/>
      <c r="L117" s="76"/>
      <c r="M117" s="76"/>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8"/>
      <c r="HZ117" s="18"/>
      <c r="IA117" s="18">
        <v>2.04</v>
      </c>
      <c r="IB117" s="18" t="s">
        <v>262</v>
      </c>
      <c r="IC117" s="18"/>
      <c r="ID117" s="18"/>
    </row>
    <row r="118" spans="1:239" s="17" customFormat="1" ht="28.5">
      <c r="A118" s="57">
        <v>2.05</v>
      </c>
      <c r="B118" s="68" t="s">
        <v>257</v>
      </c>
      <c r="C118" s="59"/>
      <c r="D118" s="60">
        <v>617</v>
      </c>
      <c r="E118" s="61" t="s">
        <v>148</v>
      </c>
      <c r="F118" s="62">
        <v>11.75</v>
      </c>
      <c r="G118" s="63"/>
      <c r="H118" s="64"/>
      <c r="I118" s="65" t="s">
        <v>34</v>
      </c>
      <c r="J118" s="66">
        <f t="shared" si="4"/>
        <v>1</v>
      </c>
      <c r="K118" s="64" t="s">
        <v>35</v>
      </c>
      <c r="L118" s="64" t="s">
        <v>4</v>
      </c>
      <c r="M118" s="47"/>
      <c r="N118" s="46"/>
      <c r="O118" s="46"/>
      <c r="P118" s="48"/>
      <c r="Q118" s="46"/>
      <c r="R118" s="46"/>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9"/>
      <c r="BA118" s="45">
        <f>ROUND(total_amount_ba($B$2,$D$2,D118,F118,J118,K118,M118),0)</f>
        <v>7250</v>
      </c>
      <c r="BB118" s="50">
        <f>BA118+SUM(N118:AZ118)</f>
        <v>7250</v>
      </c>
      <c r="BC118" s="51" t="str">
        <f>SpellNumber(L118,BB118)</f>
        <v>INR  Seven Thousand Two Hundred &amp; Fifty  Only</v>
      </c>
      <c r="HZ118" s="18"/>
      <c r="IA118" s="18">
        <v>2.05</v>
      </c>
      <c r="IB118" s="18" t="s">
        <v>257</v>
      </c>
      <c r="IC118" s="18"/>
      <c r="ID118" s="18">
        <v>617</v>
      </c>
      <c r="IE118" s="17" t="s">
        <v>148</v>
      </c>
    </row>
    <row r="119" spans="1:239" s="17" customFormat="1" ht="28.5">
      <c r="A119" s="57">
        <v>2.06</v>
      </c>
      <c r="B119" s="68" t="s">
        <v>263</v>
      </c>
      <c r="C119" s="59"/>
      <c r="D119" s="60">
        <v>331</v>
      </c>
      <c r="E119" s="61" t="s">
        <v>148</v>
      </c>
      <c r="F119" s="62">
        <v>11.75</v>
      </c>
      <c r="G119" s="63"/>
      <c r="H119" s="64"/>
      <c r="I119" s="65" t="s">
        <v>34</v>
      </c>
      <c r="J119" s="66">
        <f t="shared" si="4"/>
        <v>1</v>
      </c>
      <c r="K119" s="64" t="s">
        <v>35</v>
      </c>
      <c r="L119" s="64" t="s">
        <v>4</v>
      </c>
      <c r="M119" s="47"/>
      <c r="N119" s="46"/>
      <c r="O119" s="46"/>
      <c r="P119" s="48"/>
      <c r="Q119" s="46"/>
      <c r="R119" s="46"/>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9"/>
      <c r="BA119" s="45">
        <f>ROUND(total_amount_ba($B$2,$D$2,D119,F119,J119,K119,M119),0)</f>
        <v>3889</v>
      </c>
      <c r="BB119" s="50">
        <f>BA119+SUM(N119:AZ119)</f>
        <v>3889</v>
      </c>
      <c r="BC119" s="51" t="str">
        <f>SpellNumber(L119,BB119)</f>
        <v>INR  Three Thousand Eight Hundred &amp; Eighty Nine  Only</v>
      </c>
      <c r="HZ119" s="18"/>
      <c r="IA119" s="18">
        <v>2.06</v>
      </c>
      <c r="IB119" s="18" t="s">
        <v>263</v>
      </c>
      <c r="IC119" s="18"/>
      <c r="ID119" s="18">
        <v>331</v>
      </c>
      <c r="IE119" s="17" t="s">
        <v>148</v>
      </c>
    </row>
    <row r="120" spans="1:238" s="17" customFormat="1" ht="131.25" customHeight="1">
      <c r="A120" s="57">
        <v>2.07</v>
      </c>
      <c r="B120" s="68" t="s">
        <v>264</v>
      </c>
      <c r="C120" s="59"/>
      <c r="D120" s="75"/>
      <c r="E120" s="76"/>
      <c r="F120" s="76"/>
      <c r="G120" s="76"/>
      <c r="H120" s="76"/>
      <c r="I120" s="76"/>
      <c r="J120" s="76"/>
      <c r="K120" s="76"/>
      <c r="L120" s="76"/>
      <c r="M120" s="76"/>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8"/>
      <c r="HZ120" s="18"/>
      <c r="IA120" s="18">
        <v>2.07</v>
      </c>
      <c r="IB120" s="18" t="s">
        <v>264</v>
      </c>
      <c r="IC120" s="18"/>
      <c r="ID120" s="18"/>
    </row>
    <row r="121" spans="1:239" s="17" customFormat="1" ht="28.5">
      <c r="A121" s="57">
        <v>2.08</v>
      </c>
      <c r="B121" s="68" t="s">
        <v>265</v>
      </c>
      <c r="C121" s="59"/>
      <c r="D121" s="60">
        <v>4</v>
      </c>
      <c r="E121" s="61" t="s">
        <v>149</v>
      </c>
      <c r="F121" s="62">
        <v>2147.17</v>
      </c>
      <c r="G121" s="63"/>
      <c r="H121" s="64"/>
      <c r="I121" s="65" t="s">
        <v>34</v>
      </c>
      <c r="J121" s="66">
        <f t="shared" si="4"/>
        <v>1</v>
      </c>
      <c r="K121" s="64" t="s">
        <v>35</v>
      </c>
      <c r="L121" s="64" t="s">
        <v>4</v>
      </c>
      <c r="M121" s="47"/>
      <c r="N121" s="46"/>
      <c r="O121" s="46"/>
      <c r="P121" s="48"/>
      <c r="Q121" s="46"/>
      <c r="R121" s="46"/>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9"/>
      <c r="BA121" s="45">
        <f>ROUND(total_amount_ba($B$2,$D$2,D121,F121,J121,K121,M121),0)</f>
        <v>8589</v>
      </c>
      <c r="BB121" s="50">
        <f>BA121+SUM(N121:AZ121)</f>
        <v>8589</v>
      </c>
      <c r="BC121" s="51" t="str">
        <f>SpellNumber(L121,BB121)</f>
        <v>INR  Eight Thousand Five Hundred &amp; Eighty Nine  Only</v>
      </c>
      <c r="HZ121" s="18"/>
      <c r="IA121" s="18">
        <v>2.08</v>
      </c>
      <c r="IB121" s="18" t="s">
        <v>265</v>
      </c>
      <c r="IC121" s="18"/>
      <c r="ID121" s="18">
        <v>4</v>
      </c>
      <c r="IE121" s="17" t="s">
        <v>149</v>
      </c>
    </row>
    <row r="122" spans="1:238" s="17" customFormat="1" ht="15.75">
      <c r="A122" s="57">
        <v>2.09</v>
      </c>
      <c r="B122" s="68" t="s">
        <v>266</v>
      </c>
      <c r="C122" s="59"/>
      <c r="D122" s="75"/>
      <c r="E122" s="76"/>
      <c r="F122" s="76"/>
      <c r="G122" s="76"/>
      <c r="H122" s="76"/>
      <c r="I122" s="76"/>
      <c r="J122" s="76"/>
      <c r="K122" s="76"/>
      <c r="L122" s="76"/>
      <c r="M122" s="76"/>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c r="BC122" s="78"/>
      <c r="HZ122" s="18"/>
      <c r="IA122" s="18">
        <v>2.09</v>
      </c>
      <c r="IB122" s="18" t="s">
        <v>266</v>
      </c>
      <c r="IC122" s="18"/>
      <c r="ID122" s="18"/>
    </row>
    <row r="123" spans="1:238" s="17" customFormat="1" ht="15.75">
      <c r="A123" s="57">
        <v>2.1</v>
      </c>
      <c r="B123" s="68" t="s">
        <v>267</v>
      </c>
      <c r="C123" s="59"/>
      <c r="D123" s="75"/>
      <c r="E123" s="76"/>
      <c r="F123" s="76"/>
      <c r="G123" s="76"/>
      <c r="H123" s="76"/>
      <c r="I123" s="76"/>
      <c r="J123" s="76"/>
      <c r="K123" s="76"/>
      <c r="L123" s="76"/>
      <c r="M123" s="76"/>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8"/>
      <c r="HZ123" s="18"/>
      <c r="IA123" s="18">
        <v>2.1</v>
      </c>
      <c r="IB123" s="18" t="s">
        <v>267</v>
      </c>
      <c r="IC123" s="18"/>
      <c r="ID123" s="18"/>
    </row>
    <row r="124" spans="1:239" s="17" customFormat="1" ht="31.5">
      <c r="A124" s="57">
        <v>2.11</v>
      </c>
      <c r="B124" s="68" t="s">
        <v>268</v>
      </c>
      <c r="C124" s="59"/>
      <c r="D124" s="60">
        <v>1</v>
      </c>
      <c r="E124" s="61" t="s">
        <v>332</v>
      </c>
      <c r="F124" s="62">
        <v>6585.49</v>
      </c>
      <c r="G124" s="63"/>
      <c r="H124" s="64"/>
      <c r="I124" s="65" t="s">
        <v>34</v>
      </c>
      <c r="J124" s="66">
        <f t="shared" si="4"/>
        <v>1</v>
      </c>
      <c r="K124" s="64" t="s">
        <v>35</v>
      </c>
      <c r="L124" s="64" t="s">
        <v>4</v>
      </c>
      <c r="M124" s="47"/>
      <c r="N124" s="46"/>
      <c r="O124" s="46"/>
      <c r="P124" s="48"/>
      <c r="Q124" s="46"/>
      <c r="R124" s="46"/>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9"/>
      <c r="BA124" s="45">
        <f>ROUND(total_amount_ba($B$2,$D$2,D124,F124,J124,K124,M124),0)</f>
        <v>6585</v>
      </c>
      <c r="BB124" s="50">
        <f>BA124+SUM(N124:AZ124)</f>
        <v>6585</v>
      </c>
      <c r="BC124" s="51" t="str">
        <f>SpellNumber(L124,BB124)</f>
        <v>INR  Six Thousand Five Hundred &amp; Eighty Five  Only</v>
      </c>
      <c r="HZ124" s="18"/>
      <c r="IA124" s="18">
        <v>2.11</v>
      </c>
      <c r="IB124" s="18" t="s">
        <v>268</v>
      </c>
      <c r="IC124" s="18"/>
      <c r="ID124" s="18">
        <v>1</v>
      </c>
      <c r="IE124" s="17" t="s">
        <v>332</v>
      </c>
    </row>
    <row r="125" spans="1:239" s="17" customFormat="1" ht="162" customHeight="1">
      <c r="A125" s="57">
        <v>2.12</v>
      </c>
      <c r="B125" s="68" t="s">
        <v>269</v>
      </c>
      <c r="C125" s="59"/>
      <c r="D125" s="60">
        <v>600</v>
      </c>
      <c r="E125" s="61" t="s">
        <v>147</v>
      </c>
      <c r="F125" s="62">
        <v>415.74</v>
      </c>
      <c r="G125" s="63"/>
      <c r="H125" s="64"/>
      <c r="I125" s="65" t="s">
        <v>34</v>
      </c>
      <c r="J125" s="66">
        <f t="shared" si="4"/>
        <v>1</v>
      </c>
      <c r="K125" s="64" t="s">
        <v>35</v>
      </c>
      <c r="L125" s="64" t="s">
        <v>4</v>
      </c>
      <c r="M125" s="47"/>
      <c r="N125" s="46"/>
      <c r="O125" s="46"/>
      <c r="P125" s="48"/>
      <c r="Q125" s="46"/>
      <c r="R125" s="46"/>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9"/>
      <c r="BA125" s="45">
        <f>ROUND(total_amount_ba($B$2,$D$2,D125,F125,J125,K125,M125),0)</f>
        <v>249444</v>
      </c>
      <c r="BB125" s="50">
        <f>BA125+SUM(N125:AZ125)</f>
        <v>249444</v>
      </c>
      <c r="BC125" s="51" t="str">
        <f>SpellNumber(L125,BB125)</f>
        <v>INR  Two Lakh Forty Nine Thousand Four Hundred &amp; Forty Four  Only</v>
      </c>
      <c r="HZ125" s="18"/>
      <c r="IA125" s="18">
        <v>2.12</v>
      </c>
      <c r="IB125" s="18" t="s">
        <v>269</v>
      </c>
      <c r="IC125" s="18"/>
      <c r="ID125" s="18">
        <v>600</v>
      </c>
      <c r="IE125" s="17" t="s">
        <v>147</v>
      </c>
    </row>
    <row r="126" spans="1:238" s="17" customFormat="1" ht="15.75">
      <c r="A126" s="57">
        <v>2.13</v>
      </c>
      <c r="B126" s="68" t="s">
        <v>270</v>
      </c>
      <c r="C126" s="59"/>
      <c r="D126" s="75"/>
      <c r="E126" s="76"/>
      <c r="F126" s="76"/>
      <c r="G126" s="76"/>
      <c r="H126" s="76"/>
      <c r="I126" s="76"/>
      <c r="J126" s="76"/>
      <c r="K126" s="76"/>
      <c r="L126" s="76"/>
      <c r="M126" s="76"/>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7"/>
      <c r="BB126" s="77"/>
      <c r="BC126" s="78"/>
      <c r="HZ126" s="18"/>
      <c r="IA126" s="18">
        <v>2.13</v>
      </c>
      <c r="IB126" s="18" t="s">
        <v>270</v>
      </c>
      <c r="IC126" s="18"/>
      <c r="ID126" s="18"/>
    </row>
    <row r="127" spans="1:239" s="17" customFormat="1" ht="47.25">
      <c r="A127" s="57">
        <v>2.14</v>
      </c>
      <c r="B127" s="68" t="s">
        <v>271</v>
      </c>
      <c r="C127" s="59"/>
      <c r="D127" s="60">
        <v>26</v>
      </c>
      <c r="E127" s="61" t="s">
        <v>149</v>
      </c>
      <c r="F127" s="62">
        <v>777.07</v>
      </c>
      <c r="G127" s="63"/>
      <c r="H127" s="64"/>
      <c r="I127" s="65" t="s">
        <v>34</v>
      </c>
      <c r="J127" s="66">
        <f t="shared" si="4"/>
        <v>1</v>
      </c>
      <c r="K127" s="64" t="s">
        <v>35</v>
      </c>
      <c r="L127" s="64" t="s">
        <v>4</v>
      </c>
      <c r="M127" s="47"/>
      <c r="N127" s="46"/>
      <c r="O127" s="46"/>
      <c r="P127" s="48"/>
      <c r="Q127" s="46"/>
      <c r="R127" s="46"/>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9"/>
      <c r="BA127" s="45">
        <f>ROUND(total_amount_ba($B$2,$D$2,D127,F127,J127,K127,M127),0)</f>
        <v>20204</v>
      </c>
      <c r="BB127" s="50">
        <f>BA127+SUM(N127:AZ127)</f>
        <v>20204</v>
      </c>
      <c r="BC127" s="51" t="str">
        <f>SpellNumber(L127,BB127)</f>
        <v>INR  Twenty Thousand Two Hundred &amp; Four  Only</v>
      </c>
      <c r="HZ127" s="18"/>
      <c r="IA127" s="18">
        <v>2.14</v>
      </c>
      <c r="IB127" s="18" t="s">
        <v>271</v>
      </c>
      <c r="IC127" s="18"/>
      <c r="ID127" s="18">
        <v>26</v>
      </c>
      <c r="IE127" s="17" t="s">
        <v>149</v>
      </c>
    </row>
    <row r="128" spans="1:238" s="17" customFormat="1" ht="15.75">
      <c r="A128" s="57">
        <v>2.15</v>
      </c>
      <c r="B128" s="68" t="s">
        <v>272</v>
      </c>
      <c r="C128" s="59"/>
      <c r="D128" s="75"/>
      <c r="E128" s="76"/>
      <c r="F128" s="76"/>
      <c r="G128" s="76"/>
      <c r="H128" s="76"/>
      <c r="I128" s="76"/>
      <c r="J128" s="76"/>
      <c r="K128" s="76"/>
      <c r="L128" s="76"/>
      <c r="M128" s="76"/>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c r="AV128" s="77"/>
      <c r="AW128" s="77"/>
      <c r="AX128" s="77"/>
      <c r="AY128" s="77"/>
      <c r="AZ128" s="77"/>
      <c r="BA128" s="77"/>
      <c r="BB128" s="77"/>
      <c r="BC128" s="78"/>
      <c r="HZ128" s="18"/>
      <c r="IA128" s="18">
        <v>2.15</v>
      </c>
      <c r="IB128" s="18" t="s">
        <v>272</v>
      </c>
      <c r="IC128" s="18"/>
      <c r="ID128" s="18"/>
    </row>
    <row r="129" spans="1:238" s="17" customFormat="1" ht="15.75">
      <c r="A129" s="57">
        <v>2.16</v>
      </c>
      <c r="B129" s="68" t="s">
        <v>273</v>
      </c>
      <c r="C129" s="59"/>
      <c r="D129" s="75"/>
      <c r="E129" s="76"/>
      <c r="F129" s="76"/>
      <c r="G129" s="76"/>
      <c r="H129" s="76"/>
      <c r="I129" s="76"/>
      <c r="J129" s="76"/>
      <c r="K129" s="76"/>
      <c r="L129" s="76"/>
      <c r="M129" s="76"/>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8"/>
      <c r="HZ129" s="18"/>
      <c r="IA129" s="18">
        <v>2.16</v>
      </c>
      <c r="IB129" s="18" t="s">
        <v>273</v>
      </c>
      <c r="IC129" s="18"/>
      <c r="ID129" s="18"/>
    </row>
    <row r="130" spans="1:239" s="17" customFormat="1" ht="31.5">
      <c r="A130" s="57">
        <v>2.17</v>
      </c>
      <c r="B130" s="68" t="s">
        <v>274</v>
      </c>
      <c r="C130" s="59"/>
      <c r="D130" s="60">
        <v>29</v>
      </c>
      <c r="E130" s="61" t="s">
        <v>333</v>
      </c>
      <c r="F130" s="62">
        <v>944.67</v>
      </c>
      <c r="G130" s="63"/>
      <c r="H130" s="64"/>
      <c r="I130" s="65" t="s">
        <v>34</v>
      </c>
      <c r="J130" s="66">
        <f t="shared" si="4"/>
        <v>1</v>
      </c>
      <c r="K130" s="64" t="s">
        <v>35</v>
      </c>
      <c r="L130" s="64" t="s">
        <v>4</v>
      </c>
      <c r="M130" s="47"/>
      <c r="N130" s="46"/>
      <c r="O130" s="46"/>
      <c r="P130" s="48"/>
      <c r="Q130" s="46"/>
      <c r="R130" s="46"/>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9"/>
      <c r="BA130" s="45">
        <f>ROUND(total_amount_ba($B$2,$D$2,D130,F130,J130,K130,M130),0)</f>
        <v>27395</v>
      </c>
      <c r="BB130" s="50">
        <f>BA130+SUM(N130:AZ130)</f>
        <v>27395</v>
      </c>
      <c r="BC130" s="51" t="str">
        <f>SpellNumber(L130,BB130)</f>
        <v>INR  Twenty Seven Thousand Three Hundred &amp; Ninety Five  Only</v>
      </c>
      <c r="HZ130" s="18"/>
      <c r="IA130" s="18">
        <v>2.17</v>
      </c>
      <c r="IB130" s="18" t="s">
        <v>274</v>
      </c>
      <c r="IC130" s="18"/>
      <c r="ID130" s="18">
        <v>29</v>
      </c>
      <c r="IE130" s="17" t="s">
        <v>333</v>
      </c>
    </row>
    <row r="131" spans="1:239" s="17" customFormat="1" ht="28.5">
      <c r="A131" s="57">
        <v>2.18</v>
      </c>
      <c r="B131" s="68" t="s">
        <v>275</v>
      </c>
      <c r="C131" s="59"/>
      <c r="D131" s="60">
        <v>2</v>
      </c>
      <c r="E131" s="61" t="s">
        <v>333</v>
      </c>
      <c r="F131" s="62">
        <v>892.63</v>
      </c>
      <c r="G131" s="63"/>
      <c r="H131" s="64"/>
      <c r="I131" s="65" t="s">
        <v>34</v>
      </c>
      <c r="J131" s="66">
        <f t="shared" si="4"/>
        <v>1</v>
      </c>
      <c r="K131" s="64" t="s">
        <v>35</v>
      </c>
      <c r="L131" s="64" t="s">
        <v>4</v>
      </c>
      <c r="M131" s="47"/>
      <c r="N131" s="46"/>
      <c r="O131" s="46"/>
      <c r="P131" s="48"/>
      <c r="Q131" s="46"/>
      <c r="R131" s="46"/>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9"/>
      <c r="BA131" s="45">
        <f>ROUND(total_amount_ba($B$2,$D$2,D131,F131,J131,K131,M131),0)</f>
        <v>1785</v>
      </c>
      <c r="BB131" s="50">
        <f>BA131+SUM(N131:AZ131)</f>
        <v>1785</v>
      </c>
      <c r="BC131" s="51" t="str">
        <f>SpellNumber(L131,BB131)</f>
        <v>INR  One Thousand Seven Hundred &amp; Eighty Five  Only</v>
      </c>
      <c r="HZ131" s="18"/>
      <c r="IA131" s="18">
        <v>2.18</v>
      </c>
      <c r="IB131" s="18" t="s">
        <v>275</v>
      </c>
      <c r="IC131" s="18"/>
      <c r="ID131" s="18">
        <v>2</v>
      </c>
      <c r="IE131" s="17" t="s">
        <v>333</v>
      </c>
    </row>
    <row r="132" spans="1:238" s="17" customFormat="1" ht="31.5">
      <c r="A132" s="57">
        <v>2.19</v>
      </c>
      <c r="B132" s="68" t="s">
        <v>276</v>
      </c>
      <c r="C132" s="59"/>
      <c r="D132" s="75"/>
      <c r="E132" s="76"/>
      <c r="F132" s="76"/>
      <c r="G132" s="76"/>
      <c r="H132" s="76"/>
      <c r="I132" s="76"/>
      <c r="J132" s="76"/>
      <c r="K132" s="76"/>
      <c r="L132" s="76"/>
      <c r="M132" s="76"/>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7"/>
      <c r="BB132" s="77"/>
      <c r="BC132" s="78"/>
      <c r="HZ132" s="18"/>
      <c r="IA132" s="18">
        <v>2.19</v>
      </c>
      <c r="IB132" s="18" t="s">
        <v>276</v>
      </c>
      <c r="IC132" s="18"/>
      <c r="ID132" s="18"/>
    </row>
    <row r="133" spans="1:238" s="17" customFormat="1" ht="15.75">
      <c r="A133" s="57">
        <v>2.2</v>
      </c>
      <c r="B133" s="68" t="s">
        <v>273</v>
      </c>
      <c r="C133" s="59"/>
      <c r="D133" s="75"/>
      <c r="E133" s="76"/>
      <c r="F133" s="76"/>
      <c r="G133" s="76"/>
      <c r="H133" s="76"/>
      <c r="I133" s="76"/>
      <c r="J133" s="76"/>
      <c r="K133" s="76"/>
      <c r="L133" s="76"/>
      <c r="M133" s="76"/>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8"/>
      <c r="HZ133" s="18"/>
      <c r="IA133" s="18">
        <v>2.2</v>
      </c>
      <c r="IB133" s="18" t="s">
        <v>273</v>
      </c>
      <c r="IC133" s="18"/>
      <c r="ID133" s="18"/>
    </row>
    <row r="134" spans="1:239" s="17" customFormat="1" ht="28.5">
      <c r="A134" s="57">
        <v>2.21</v>
      </c>
      <c r="B134" s="68" t="s">
        <v>277</v>
      </c>
      <c r="C134" s="59"/>
      <c r="D134" s="60">
        <v>2</v>
      </c>
      <c r="E134" s="61" t="s">
        <v>149</v>
      </c>
      <c r="F134" s="62">
        <v>523.98</v>
      </c>
      <c r="G134" s="63"/>
      <c r="H134" s="64"/>
      <c r="I134" s="65" t="s">
        <v>34</v>
      </c>
      <c r="J134" s="66">
        <f t="shared" si="4"/>
        <v>1</v>
      </c>
      <c r="K134" s="64" t="s">
        <v>35</v>
      </c>
      <c r="L134" s="64" t="s">
        <v>4</v>
      </c>
      <c r="M134" s="47"/>
      <c r="N134" s="46"/>
      <c r="O134" s="46"/>
      <c r="P134" s="48"/>
      <c r="Q134" s="46"/>
      <c r="R134" s="46"/>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9"/>
      <c r="BA134" s="45">
        <f>ROUND(total_amount_ba($B$2,$D$2,D134,F134,J134,K134,M134),0)</f>
        <v>1048</v>
      </c>
      <c r="BB134" s="50">
        <f>BA134+SUM(N134:AZ134)</f>
        <v>1048</v>
      </c>
      <c r="BC134" s="51" t="str">
        <f>SpellNumber(L134,BB134)</f>
        <v>INR  One Thousand  &amp;Forty Eight  Only</v>
      </c>
      <c r="HZ134" s="18"/>
      <c r="IA134" s="18">
        <v>2.21</v>
      </c>
      <c r="IB134" s="18" t="s">
        <v>277</v>
      </c>
      <c r="IC134" s="18"/>
      <c r="ID134" s="18">
        <v>2</v>
      </c>
      <c r="IE134" s="17" t="s">
        <v>149</v>
      </c>
    </row>
    <row r="135" spans="1:238" s="17" customFormat="1" ht="15.75">
      <c r="A135" s="57">
        <v>2.22</v>
      </c>
      <c r="B135" s="68" t="s">
        <v>278</v>
      </c>
      <c r="C135" s="59"/>
      <c r="D135" s="75"/>
      <c r="E135" s="76"/>
      <c r="F135" s="76"/>
      <c r="G135" s="76"/>
      <c r="H135" s="76"/>
      <c r="I135" s="76"/>
      <c r="J135" s="76"/>
      <c r="K135" s="76"/>
      <c r="L135" s="76"/>
      <c r="M135" s="76"/>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8"/>
      <c r="HZ135" s="18"/>
      <c r="IA135" s="18">
        <v>2.22</v>
      </c>
      <c r="IB135" s="18" t="s">
        <v>278</v>
      </c>
      <c r="IC135" s="18"/>
      <c r="ID135" s="18"/>
    </row>
    <row r="136" spans="1:238" s="17" customFormat="1" ht="15.75">
      <c r="A136" s="57">
        <v>2.23</v>
      </c>
      <c r="B136" s="68" t="s">
        <v>279</v>
      </c>
      <c r="C136" s="59"/>
      <c r="D136" s="75"/>
      <c r="E136" s="76"/>
      <c r="F136" s="76"/>
      <c r="G136" s="76"/>
      <c r="H136" s="76"/>
      <c r="I136" s="76"/>
      <c r="J136" s="76"/>
      <c r="K136" s="76"/>
      <c r="L136" s="76"/>
      <c r="M136" s="76"/>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8"/>
      <c r="HZ136" s="18"/>
      <c r="IA136" s="18">
        <v>2.23</v>
      </c>
      <c r="IB136" s="18" t="s">
        <v>279</v>
      </c>
      <c r="IC136" s="18"/>
      <c r="ID136" s="18"/>
    </row>
    <row r="137" spans="1:239" s="17" customFormat="1" ht="28.5">
      <c r="A137" s="57">
        <v>2.24</v>
      </c>
      <c r="B137" s="68" t="s">
        <v>277</v>
      </c>
      <c r="C137" s="59"/>
      <c r="D137" s="60">
        <v>8</v>
      </c>
      <c r="E137" s="61" t="s">
        <v>149</v>
      </c>
      <c r="F137" s="62">
        <v>385.58</v>
      </c>
      <c r="G137" s="63"/>
      <c r="H137" s="64"/>
      <c r="I137" s="65" t="s">
        <v>34</v>
      </c>
      <c r="J137" s="66">
        <f t="shared" si="4"/>
        <v>1</v>
      </c>
      <c r="K137" s="64" t="s">
        <v>35</v>
      </c>
      <c r="L137" s="64" t="s">
        <v>4</v>
      </c>
      <c r="M137" s="47"/>
      <c r="N137" s="46"/>
      <c r="O137" s="46"/>
      <c r="P137" s="48"/>
      <c r="Q137" s="46"/>
      <c r="R137" s="46"/>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9"/>
      <c r="BA137" s="45">
        <f>ROUND(total_amount_ba($B$2,$D$2,D137,F137,J137,K137,M137),0)</f>
        <v>3085</v>
      </c>
      <c r="BB137" s="50">
        <f>BA137+SUM(N137:AZ137)</f>
        <v>3085</v>
      </c>
      <c r="BC137" s="51" t="str">
        <f>SpellNumber(L137,BB137)</f>
        <v>INR  Three Thousand  &amp;Eighty Five  Only</v>
      </c>
      <c r="HZ137" s="18"/>
      <c r="IA137" s="18">
        <v>2.24</v>
      </c>
      <c r="IB137" s="18" t="s">
        <v>277</v>
      </c>
      <c r="IC137" s="18"/>
      <c r="ID137" s="18">
        <v>8</v>
      </c>
      <c r="IE137" s="17" t="s">
        <v>149</v>
      </c>
    </row>
    <row r="138" spans="1:238" s="17" customFormat="1" ht="36" customHeight="1">
      <c r="A138" s="57">
        <v>2.25</v>
      </c>
      <c r="B138" s="68" t="s">
        <v>280</v>
      </c>
      <c r="C138" s="59"/>
      <c r="D138" s="75"/>
      <c r="E138" s="76"/>
      <c r="F138" s="76"/>
      <c r="G138" s="76"/>
      <c r="H138" s="76"/>
      <c r="I138" s="76"/>
      <c r="J138" s="76"/>
      <c r="K138" s="76"/>
      <c r="L138" s="76"/>
      <c r="M138" s="76"/>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c r="AY138" s="77"/>
      <c r="AZ138" s="77"/>
      <c r="BA138" s="77"/>
      <c r="BB138" s="77"/>
      <c r="BC138" s="78"/>
      <c r="HZ138" s="18"/>
      <c r="IA138" s="18">
        <v>2.25</v>
      </c>
      <c r="IB138" s="18" t="s">
        <v>280</v>
      </c>
      <c r="IC138" s="18"/>
      <c r="ID138" s="18"/>
    </row>
    <row r="139" spans="1:239" s="17" customFormat="1" ht="28.5">
      <c r="A139" s="57">
        <v>2.26</v>
      </c>
      <c r="B139" s="68" t="s">
        <v>279</v>
      </c>
      <c r="C139" s="59"/>
      <c r="D139" s="60">
        <v>36</v>
      </c>
      <c r="E139" s="61" t="s">
        <v>149</v>
      </c>
      <c r="F139" s="62">
        <v>481.94</v>
      </c>
      <c r="G139" s="63"/>
      <c r="H139" s="64"/>
      <c r="I139" s="65" t="s">
        <v>34</v>
      </c>
      <c r="J139" s="66">
        <f t="shared" si="4"/>
        <v>1</v>
      </c>
      <c r="K139" s="64" t="s">
        <v>35</v>
      </c>
      <c r="L139" s="64" t="s">
        <v>4</v>
      </c>
      <c r="M139" s="47"/>
      <c r="N139" s="46"/>
      <c r="O139" s="46"/>
      <c r="P139" s="48"/>
      <c r="Q139" s="46"/>
      <c r="R139" s="46"/>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9"/>
      <c r="BA139" s="45">
        <f>ROUND(total_amount_ba($B$2,$D$2,D139,F139,J139,K139,M139),0)</f>
        <v>17350</v>
      </c>
      <c r="BB139" s="50">
        <f>BA139+SUM(N139:AZ139)</f>
        <v>17350</v>
      </c>
      <c r="BC139" s="51" t="str">
        <f>SpellNumber(L139,BB139)</f>
        <v>INR  Seventeen Thousand Three Hundred &amp; Fifty  Only</v>
      </c>
      <c r="HZ139" s="18"/>
      <c r="IA139" s="18">
        <v>2.26</v>
      </c>
      <c r="IB139" s="18" t="s">
        <v>279</v>
      </c>
      <c r="IC139" s="18"/>
      <c r="ID139" s="18">
        <v>36</v>
      </c>
      <c r="IE139" s="17" t="s">
        <v>149</v>
      </c>
    </row>
    <row r="140" spans="1:238" s="17" customFormat="1" ht="47.25">
      <c r="A140" s="57">
        <v>2.27</v>
      </c>
      <c r="B140" s="68" t="s">
        <v>281</v>
      </c>
      <c r="C140" s="59"/>
      <c r="D140" s="75"/>
      <c r="E140" s="76"/>
      <c r="F140" s="76"/>
      <c r="G140" s="76"/>
      <c r="H140" s="76"/>
      <c r="I140" s="76"/>
      <c r="J140" s="76"/>
      <c r="K140" s="76"/>
      <c r="L140" s="76"/>
      <c r="M140" s="76"/>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7"/>
      <c r="BB140" s="77"/>
      <c r="BC140" s="78"/>
      <c r="HZ140" s="18"/>
      <c r="IA140" s="18">
        <v>2.27</v>
      </c>
      <c r="IB140" s="18" t="s">
        <v>281</v>
      </c>
      <c r="IC140" s="18"/>
      <c r="ID140" s="18"/>
    </row>
    <row r="141" spans="1:238" s="17" customFormat="1" ht="15.75">
      <c r="A141" s="57">
        <v>2.28</v>
      </c>
      <c r="B141" s="68" t="s">
        <v>282</v>
      </c>
      <c r="C141" s="59"/>
      <c r="D141" s="75"/>
      <c r="E141" s="76"/>
      <c r="F141" s="76"/>
      <c r="G141" s="76"/>
      <c r="H141" s="76"/>
      <c r="I141" s="76"/>
      <c r="J141" s="76"/>
      <c r="K141" s="76"/>
      <c r="L141" s="76"/>
      <c r="M141" s="76"/>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c r="AV141" s="77"/>
      <c r="AW141" s="77"/>
      <c r="AX141" s="77"/>
      <c r="AY141" s="77"/>
      <c r="AZ141" s="77"/>
      <c r="BA141" s="77"/>
      <c r="BB141" s="77"/>
      <c r="BC141" s="78"/>
      <c r="HZ141" s="18"/>
      <c r="IA141" s="18">
        <v>2.28</v>
      </c>
      <c r="IB141" s="18" t="s">
        <v>282</v>
      </c>
      <c r="IC141" s="18"/>
      <c r="ID141" s="18"/>
    </row>
    <row r="142" spans="1:239" s="17" customFormat="1" ht="28.5">
      <c r="A142" s="57">
        <v>2.29</v>
      </c>
      <c r="B142" s="68" t="s">
        <v>283</v>
      </c>
      <c r="C142" s="59"/>
      <c r="D142" s="60">
        <v>12</v>
      </c>
      <c r="E142" s="61" t="s">
        <v>149</v>
      </c>
      <c r="F142" s="62">
        <v>1406.49</v>
      </c>
      <c r="G142" s="63"/>
      <c r="H142" s="64"/>
      <c r="I142" s="65" t="s">
        <v>34</v>
      </c>
      <c r="J142" s="66">
        <f t="shared" si="4"/>
        <v>1</v>
      </c>
      <c r="K142" s="64" t="s">
        <v>35</v>
      </c>
      <c r="L142" s="64" t="s">
        <v>4</v>
      </c>
      <c r="M142" s="47"/>
      <c r="N142" s="46"/>
      <c r="O142" s="46"/>
      <c r="P142" s="48"/>
      <c r="Q142" s="46"/>
      <c r="R142" s="46"/>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9"/>
      <c r="BA142" s="45">
        <f>ROUND(total_amount_ba($B$2,$D$2,D142,F142,J142,K142,M142),0)</f>
        <v>16878</v>
      </c>
      <c r="BB142" s="50">
        <f>BA142+SUM(N142:AZ142)</f>
        <v>16878</v>
      </c>
      <c r="BC142" s="51" t="str">
        <f>SpellNumber(L142,BB142)</f>
        <v>INR  Sixteen Thousand Eight Hundred &amp; Seventy Eight  Only</v>
      </c>
      <c r="HZ142" s="18"/>
      <c r="IA142" s="18">
        <v>2.29</v>
      </c>
      <c r="IB142" s="18" t="s">
        <v>283</v>
      </c>
      <c r="IC142" s="18"/>
      <c r="ID142" s="18">
        <v>12</v>
      </c>
      <c r="IE142" s="17" t="s">
        <v>149</v>
      </c>
    </row>
    <row r="143" spans="1:239" s="17" customFormat="1" ht="28.5">
      <c r="A143" s="57">
        <v>2.3</v>
      </c>
      <c r="B143" s="68" t="s">
        <v>284</v>
      </c>
      <c r="C143" s="59"/>
      <c r="D143" s="60">
        <v>1</v>
      </c>
      <c r="E143" s="61" t="s">
        <v>149</v>
      </c>
      <c r="F143" s="62">
        <v>1230.56</v>
      </c>
      <c r="G143" s="63"/>
      <c r="H143" s="64"/>
      <c r="I143" s="65" t="s">
        <v>34</v>
      </c>
      <c r="J143" s="66">
        <f t="shared" si="4"/>
        <v>1</v>
      </c>
      <c r="K143" s="64" t="s">
        <v>35</v>
      </c>
      <c r="L143" s="64" t="s">
        <v>4</v>
      </c>
      <c r="M143" s="47"/>
      <c r="N143" s="46"/>
      <c r="O143" s="46"/>
      <c r="P143" s="48"/>
      <c r="Q143" s="46"/>
      <c r="R143" s="46"/>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9"/>
      <c r="BA143" s="45">
        <f>ROUND(total_amount_ba($B$2,$D$2,D143,F143,J143,K143,M143),0)</f>
        <v>1231</v>
      </c>
      <c r="BB143" s="50">
        <f>BA143+SUM(N143:AZ143)</f>
        <v>1231</v>
      </c>
      <c r="BC143" s="51" t="str">
        <f>SpellNumber(L143,BB143)</f>
        <v>INR  One Thousand Two Hundred &amp; Thirty One  Only</v>
      </c>
      <c r="HZ143" s="18"/>
      <c r="IA143" s="18">
        <v>2.3</v>
      </c>
      <c r="IB143" s="18" t="s">
        <v>284</v>
      </c>
      <c r="IC143" s="18"/>
      <c r="ID143" s="18">
        <v>1</v>
      </c>
      <c r="IE143" s="17" t="s">
        <v>149</v>
      </c>
    </row>
    <row r="144" spans="1:238" s="17" customFormat="1" ht="15.75">
      <c r="A144" s="57">
        <v>2.31</v>
      </c>
      <c r="B144" s="68" t="s">
        <v>285</v>
      </c>
      <c r="C144" s="59"/>
      <c r="D144" s="75"/>
      <c r="E144" s="76"/>
      <c r="F144" s="76"/>
      <c r="G144" s="76"/>
      <c r="H144" s="76"/>
      <c r="I144" s="76"/>
      <c r="J144" s="76"/>
      <c r="K144" s="76"/>
      <c r="L144" s="76"/>
      <c r="M144" s="76"/>
      <c r="N144" s="77"/>
      <c r="O144" s="77"/>
      <c r="P144" s="77"/>
      <c r="Q144" s="77"/>
      <c r="R144" s="77"/>
      <c r="S144" s="77"/>
      <c r="T144" s="77"/>
      <c r="U144" s="77"/>
      <c r="V144" s="77"/>
      <c r="W144" s="77"/>
      <c r="X144" s="77"/>
      <c r="Y144" s="77"/>
      <c r="Z144" s="77"/>
      <c r="AA144" s="77"/>
      <c r="AB144" s="77"/>
      <c r="AC144" s="77"/>
      <c r="AD144" s="77"/>
      <c r="AE144" s="77"/>
      <c r="AF144" s="77"/>
      <c r="AG144" s="77"/>
      <c r="AH144" s="77"/>
      <c r="AI144" s="77"/>
      <c r="AJ144" s="77"/>
      <c r="AK144" s="77"/>
      <c r="AL144" s="77"/>
      <c r="AM144" s="77"/>
      <c r="AN144" s="77"/>
      <c r="AO144" s="77"/>
      <c r="AP144" s="77"/>
      <c r="AQ144" s="77"/>
      <c r="AR144" s="77"/>
      <c r="AS144" s="77"/>
      <c r="AT144" s="77"/>
      <c r="AU144" s="77"/>
      <c r="AV144" s="77"/>
      <c r="AW144" s="77"/>
      <c r="AX144" s="77"/>
      <c r="AY144" s="77"/>
      <c r="AZ144" s="77"/>
      <c r="BA144" s="77"/>
      <c r="BB144" s="77"/>
      <c r="BC144" s="78"/>
      <c r="HZ144" s="18"/>
      <c r="IA144" s="18">
        <v>2.31</v>
      </c>
      <c r="IB144" s="18" t="s">
        <v>285</v>
      </c>
      <c r="IC144" s="18"/>
      <c r="ID144" s="18"/>
    </row>
    <row r="145" spans="1:238" s="17" customFormat="1" ht="31.5">
      <c r="A145" s="57">
        <v>2.32</v>
      </c>
      <c r="B145" s="68" t="s">
        <v>286</v>
      </c>
      <c r="C145" s="59"/>
      <c r="D145" s="75"/>
      <c r="E145" s="76"/>
      <c r="F145" s="76"/>
      <c r="G145" s="76"/>
      <c r="H145" s="76"/>
      <c r="I145" s="76"/>
      <c r="J145" s="76"/>
      <c r="K145" s="76"/>
      <c r="L145" s="76"/>
      <c r="M145" s="76"/>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77"/>
      <c r="AV145" s="77"/>
      <c r="AW145" s="77"/>
      <c r="AX145" s="77"/>
      <c r="AY145" s="77"/>
      <c r="AZ145" s="77"/>
      <c r="BA145" s="77"/>
      <c r="BB145" s="77"/>
      <c r="BC145" s="78"/>
      <c r="HZ145" s="18"/>
      <c r="IA145" s="18">
        <v>2.32</v>
      </c>
      <c r="IB145" s="18" t="s">
        <v>286</v>
      </c>
      <c r="IC145" s="18"/>
      <c r="ID145" s="18"/>
    </row>
    <row r="146" spans="1:239" s="17" customFormat="1" ht="28.5">
      <c r="A146" s="57">
        <v>2.33</v>
      </c>
      <c r="B146" s="68" t="s">
        <v>287</v>
      </c>
      <c r="C146" s="59"/>
      <c r="D146" s="60">
        <v>174</v>
      </c>
      <c r="E146" s="61" t="s">
        <v>333</v>
      </c>
      <c r="F146" s="62">
        <v>8.42</v>
      </c>
      <c r="G146" s="63"/>
      <c r="H146" s="64"/>
      <c r="I146" s="65" t="s">
        <v>34</v>
      </c>
      <c r="J146" s="66">
        <f t="shared" si="4"/>
        <v>1</v>
      </c>
      <c r="K146" s="64" t="s">
        <v>35</v>
      </c>
      <c r="L146" s="64" t="s">
        <v>4</v>
      </c>
      <c r="M146" s="47"/>
      <c r="N146" s="46"/>
      <c r="O146" s="46"/>
      <c r="P146" s="48"/>
      <c r="Q146" s="46"/>
      <c r="R146" s="46"/>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9"/>
      <c r="BA146" s="45">
        <f aca="true" t="shared" si="5" ref="BA146:BA193">ROUND(total_amount_ba($B$2,$D$2,D146,F146,J146,K146,M146),0)</f>
        <v>1465</v>
      </c>
      <c r="BB146" s="50">
        <f aca="true" t="shared" si="6" ref="BB146:BB193">BA146+SUM(N146:AZ146)</f>
        <v>1465</v>
      </c>
      <c r="BC146" s="51" t="str">
        <f aca="true" t="shared" si="7" ref="BC146:BC193">SpellNumber(L146,BB146)</f>
        <v>INR  One Thousand Four Hundred &amp; Sixty Five  Only</v>
      </c>
      <c r="HZ146" s="18"/>
      <c r="IA146" s="18">
        <v>2.33</v>
      </c>
      <c r="IB146" s="18" t="s">
        <v>287</v>
      </c>
      <c r="IC146" s="18"/>
      <c r="ID146" s="18">
        <v>174</v>
      </c>
      <c r="IE146" s="17" t="s">
        <v>333</v>
      </c>
    </row>
    <row r="147" spans="1:238" s="17" customFormat="1" ht="15.75">
      <c r="A147" s="57">
        <v>2.34</v>
      </c>
      <c r="B147" s="68" t="s">
        <v>288</v>
      </c>
      <c r="C147" s="59"/>
      <c r="D147" s="75"/>
      <c r="E147" s="76"/>
      <c r="F147" s="76"/>
      <c r="G147" s="76"/>
      <c r="H147" s="76"/>
      <c r="I147" s="76"/>
      <c r="J147" s="76"/>
      <c r="K147" s="76"/>
      <c r="L147" s="76"/>
      <c r="M147" s="76"/>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R147" s="77"/>
      <c r="AS147" s="77"/>
      <c r="AT147" s="77"/>
      <c r="AU147" s="77"/>
      <c r="AV147" s="77"/>
      <c r="AW147" s="77"/>
      <c r="AX147" s="77"/>
      <c r="AY147" s="77"/>
      <c r="AZ147" s="77"/>
      <c r="BA147" s="77"/>
      <c r="BB147" s="77"/>
      <c r="BC147" s="78"/>
      <c r="HZ147" s="18"/>
      <c r="IA147" s="18">
        <v>2.34</v>
      </c>
      <c r="IB147" s="18" t="s">
        <v>288</v>
      </c>
      <c r="IC147" s="18"/>
      <c r="ID147" s="18"/>
    </row>
    <row r="148" spans="1:238" s="17" customFormat="1" ht="15.75">
      <c r="A148" s="57">
        <v>2.35</v>
      </c>
      <c r="B148" s="68" t="s">
        <v>289</v>
      </c>
      <c r="C148" s="59"/>
      <c r="D148" s="75"/>
      <c r="E148" s="76"/>
      <c r="F148" s="76"/>
      <c r="G148" s="76"/>
      <c r="H148" s="76"/>
      <c r="I148" s="76"/>
      <c r="J148" s="76"/>
      <c r="K148" s="76"/>
      <c r="L148" s="76"/>
      <c r="M148" s="76"/>
      <c r="N148" s="77"/>
      <c r="O148" s="77"/>
      <c r="P148" s="77"/>
      <c r="Q148" s="77"/>
      <c r="R148" s="77"/>
      <c r="S148" s="77"/>
      <c r="T148" s="77"/>
      <c r="U148" s="77"/>
      <c r="V148" s="77"/>
      <c r="W148" s="77"/>
      <c r="X148" s="77"/>
      <c r="Y148" s="77"/>
      <c r="Z148" s="77"/>
      <c r="AA148" s="77"/>
      <c r="AB148" s="77"/>
      <c r="AC148" s="77"/>
      <c r="AD148" s="77"/>
      <c r="AE148" s="77"/>
      <c r="AF148" s="77"/>
      <c r="AG148" s="77"/>
      <c r="AH148" s="77"/>
      <c r="AI148" s="77"/>
      <c r="AJ148" s="77"/>
      <c r="AK148" s="77"/>
      <c r="AL148" s="77"/>
      <c r="AM148" s="77"/>
      <c r="AN148" s="77"/>
      <c r="AO148" s="77"/>
      <c r="AP148" s="77"/>
      <c r="AQ148" s="77"/>
      <c r="AR148" s="77"/>
      <c r="AS148" s="77"/>
      <c r="AT148" s="77"/>
      <c r="AU148" s="77"/>
      <c r="AV148" s="77"/>
      <c r="AW148" s="77"/>
      <c r="AX148" s="77"/>
      <c r="AY148" s="77"/>
      <c r="AZ148" s="77"/>
      <c r="BA148" s="77"/>
      <c r="BB148" s="77"/>
      <c r="BC148" s="78"/>
      <c r="HZ148" s="18"/>
      <c r="IA148" s="18">
        <v>2.35</v>
      </c>
      <c r="IB148" s="18" t="s">
        <v>289</v>
      </c>
      <c r="IC148" s="18"/>
      <c r="ID148" s="18"/>
    </row>
    <row r="149" spans="1:239" s="17" customFormat="1" ht="28.5">
      <c r="A149" s="57">
        <v>2.36</v>
      </c>
      <c r="B149" s="68" t="s">
        <v>290</v>
      </c>
      <c r="C149" s="59"/>
      <c r="D149" s="60">
        <v>30</v>
      </c>
      <c r="E149" s="61" t="s">
        <v>149</v>
      </c>
      <c r="F149" s="62">
        <v>39.68</v>
      </c>
      <c r="G149" s="63"/>
      <c r="H149" s="64"/>
      <c r="I149" s="65" t="s">
        <v>34</v>
      </c>
      <c r="J149" s="66">
        <f t="shared" si="4"/>
        <v>1</v>
      </c>
      <c r="K149" s="64" t="s">
        <v>35</v>
      </c>
      <c r="L149" s="64" t="s">
        <v>4</v>
      </c>
      <c r="M149" s="47"/>
      <c r="N149" s="46"/>
      <c r="O149" s="46"/>
      <c r="P149" s="48"/>
      <c r="Q149" s="46"/>
      <c r="R149" s="46"/>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9"/>
      <c r="BA149" s="45">
        <f t="shared" si="5"/>
        <v>1190</v>
      </c>
      <c r="BB149" s="50">
        <f t="shared" si="6"/>
        <v>1190</v>
      </c>
      <c r="BC149" s="51" t="str">
        <f t="shared" si="7"/>
        <v>INR  One Thousand One Hundred &amp; Ninety  Only</v>
      </c>
      <c r="HZ149" s="18"/>
      <c r="IA149" s="18">
        <v>2.36</v>
      </c>
      <c r="IB149" s="18" t="s">
        <v>290</v>
      </c>
      <c r="IC149" s="18"/>
      <c r="ID149" s="18">
        <v>30</v>
      </c>
      <c r="IE149" s="17" t="s">
        <v>149</v>
      </c>
    </row>
    <row r="150" spans="1:238" s="17" customFormat="1" ht="15.75">
      <c r="A150" s="57">
        <v>2.37</v>
      </c>
      <c r="B150" s="68" t="s">
        <v>291</v>
      </c>
      <c r="C150" s="59"/>
      <c r="D150" s="75"/>
      <c r="E150" s="76"/>
      <c r="F150" s="76"/>
      <c r="G150" s="76"/>
      <c r="H150" s="76"/>
      <c r="I150" s="76"/>
      <c r="J150" s="76"/>
      <c r="K150" s="76"/>
      <c r="L150" s="76"/>
      <c r="M150" s="76"/>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c r="AY150" s="77"/>
      <c r="AZ150" s="77"/>
      <c r="BA150" s="77"/>
      <c r="BB150" s="77"/>
      <c r="BC150" s="78"/>
      <c r="HZ150" s="18"/>
      <c r="IA150" s="18">
        <v>2.37</v>
      </c>
      <c r="IB150" s="18" t="s">
        <v>291</v>
      </c>
      <c r="IC150" s="18"/>
      <c r="ID150" s="18"/>
    </row>
    <row r="151" spans="1:239" s="17" customFormat="1" ht="31.5">
      <c r="A151" s="57">
        <v>2.38</v>
      </c>
      <c r="B151" s="68" t="s">
        <v>292</v>
      </c>
      <c r="C151" s="59"/>
      <c r="D151" s="60">
        <v>8</v>
      </c>
      <c r="E151" s="61" t="s">
        <v>149</v>
      </c>
      <c r="F151" s="62">
        <v>148.79</v>
      </c>
      <c r="G151" s="63"/>
      <c r="H151" s="64"/>
      <c r="I151" s="65" t="s">
        <v>34</v>
      </c>
      <c r="J151" s="66">
        <f t="shared" si="4"/>
        <v>1</v>
      </c>
      <c r="K151" s="64" t="s">
        <v>35</v>
      </c>
      <c r="L151" s="64" t="s">
        <v>4</v>
      </c>
      <c r="M151" s="47"/>
      <c r="N151" s="46"/>
      <c r="O151" s="46"/>
      <c r="P151" s="48"/>
      <c r="Q151" s="46"/>
      <c r="R151" s="46"/>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9"/>
      <c r="BA151" s="45">
        <f t="shared" si="5"/>
        <v>1190</v>
      </c>
      <c r="BB151" s="50">
        <f t="shared" si="6"/>
        <v>1190</v>
      </c>
      <c r="BC151" s="51" t="str">
        <f t="shared" si="7"/>
        <v>INR  One Thousand One Hundred &amp; Ninety  Only</v>
      </c>
      <c r="HZ151" s="18"/>
      <c r="IA151" s="18">
        <v>2.38</v>
      </c>
      <c r="IB151" s="18" t="s">
        <v>292</v>
      </c>
      <c r="IC151" s="18"/>
      <c r="ID151" s="18">
        <v>8</v>
      </c>
      <c r="IE151" s="17" t="s">
        <v>149</v>
      </c>
    </row>
    <row r="152" spans="1:238" s="17" customFormat="1" ht="15.75">
      <c r="A152" s="57">
        <v>2.39</v>
      </c>
      <c r="B152" s="68" t="s">
        <v>293</v>
      </c>
      <c r="C152" s="59"/>
      <c r="D152" s="75"/>
      <c r="E152" s="76"/>
      <c r="F152" s="76"/>
      <c r="G152" s="76"/>
      <c r="H152" s="76"/>
      <c r="I152" s="76"/>
      <c r="J152" s="76"/>
      <c r="K152" s="76"/>
      <c r="L152" s="76"/>
      <c r="M152" s="76"/>
      <c r="N152" s="77"/>
      <c r="O152" s="77"/>
      <c r="P152" s="77"/>
      <c r="Q152" s="77"/>
      <c r="R152" s="77"/>
      <c r="S152" s="77"/>
      <c r="T152" s="77"/>
      <c r="U152" s="77"/>
      <c r="V152" s="77"/>
      <c r="W152" s="77"/>
      <c r="X152" s="77"/>
      <c r="Y152" s="77"/>
      <c r="Z152" s="77"/>
      <c r="AA152" s="77"/>
      <c r="AB152" s="77"/>
      <c r="AC152" s="77"/>
      <c r="AD152" s="77"/>
      <c r="AE152" s="77"/>
      <c r="AF152" s="77"/>
      <c r="AG152" s="77"/>
      <c r="AH152" s="77"/>
      <c r="AI152" s="77"/>
      <c r="AJ152" s="77"/>
      <c r="AK152" s="77"/>
      <c r="AL152" s="77"/>
      <c r="AM152" s="77"/>
      <c r="AN152" s="77"/>
      <c r="AO152" s="77"/>
      <c r="AP152" s="77"/>
      <c r="AQ152" s="77"/>
      <c r="AR152" s="77"/>
      <c r="AS152" s="77"/>
      <c r="AT152" s="77"/>
      <c r="AU152" s="77"/>
      <c r="AV152" s="77"/>
      <c r="AW152" s="77"/>
      <c r="AX152" s="77"/>
      <c r="AY152" s="77"/>
      <c r="AZ152" s="77"/>
      <c r="BA152" s="77"/>
      <c r="BB152" s="77"/>
      <c r="BC152" s="78"/>
      <c r="HZ152" s="18"/>
      <c r="IA152" s="18">
        <v>2.39</v>
      </c>
      <c r="IB152" s="18" t="s">
        <v>293</v>
      </c>
      <c r="IC152" s="18"/>
      <c r="ID152" s="18"/>
    </row>
    <row r="153" spans="1:239" s="17" customFormat="1" ht="15.75">
      <c r="A153" s="57">
        <v>2.4</v>
      </c>
      <c r="B153" s="68" t="s">
        <v>294</v>
      </c>
      <c r="C153" s="59"/>
      <c r="D153" s="60">
        <v>1</v>
      </c>
      <c r="E153" s="61" t="s">
        <v>149</v>
      </c>
      <c r="F153" s="62">
        <v>317.76</v>
      </c>
      <c r="G153" s="63"/>
      <c r="H153" s="64"/>
      <c r="I153" s="65" t="s">
        <v>34</v>
      </c>
      <c r="J153" s="66">
        <f t="shared" si="4"/>
        <v>1</v>
      </c>
      <c r="K153" s="64" t="s">
        <v>35</v>
      </c>
      <c r="L153" s="64" t="s">
        <v>4</v>
      </c>
      <c r="M153" s="47"/>
      <c r="N153" s="46"/>
      <c r="O153" s="46"/>
      <c r="P153" s="48"/>
      <c r="Q153" s="46"/>
      <c r="R153" s="46"/>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9"/>
      <c r="BA153" s="45">
        <f t="shared" si="5"/>
        <v>318</v>
      </c>
      <c r="BB153" s="50">
        <f t="shared" si="6"/>
        <v>318</v>
      </c>
      <c r="BC153" s="51" t="str">
        <f t="shared" si="7"/>
        <v>INR  Three Hundred &amp; Eighteen  Only</v>
      </c>
      <c r="HZ153" s="18"/>
      <c r="IA153" s="18">
        <v>2.4</v>
      </c>
      <c r="IB153" s="18" t="s">
        <v>294</v>
      </c>
      <c r="IC153" s="18"/>
      <c r="ID153" s="18">
        <v>1</v>
      </c>
      <c r="IE153" s="17" t="s">
        <v>149</v>
      </c>
    </row>
    <row r="154" spans="1:238" s="17" customFormat="1" ht="47.25">
      <c r="A154" s="57">
        <v>2.41</v>
      </c>
      <c r="B154" s="68" t="s">
        <v>295</v>
      </c>
      <c r="C154" s="59"/>
      <c r="D154" s="75"/>
      <c r="E154" s="76"/>
      <c r="F154" s="76"/>
      <c r="G154" s="76"/>
      <c r="H154" s="76"/>
      <c r="I154" s="76"/>
      <c r="J154" s="76"/>
      <c r="K154" s="76"/>
      <c r="L154" s="76"/>
      <c r="M154" s="76"/>
      <c r="N154" s="77"/>
      <c r="O154" s="77"/>
      <c r="P154" s="77"/>
      <c r="Q154" s="77"/>
      <c r="R154" s="77"/>
      <c r="S154" s="77"/>
      <c r="T154" s="77"/>
      <c r="U154" s="77"/>
      <c r="V154" s="77"/>
      <c r="W154" s="77"/>
      <c r="X154" s="77"/>
      <c r="Y154" s="77"/>
      <c r="Z154" s="77"/>
      <c r="AA154" s="77"/>
      <c r="AB154" s="77"/>
      <c r="AC154" s="77"/>
      <c r="AD154" s="77"/>
      <c r="AE154" s="77"/>
      <c r="AF154" s="77"/>
      <c r="AG154" s="77"/>
      <c r="AH154" s="77"/>
      <c r="AI154" s="77"/>
      <c r="AJ154" s="77"/>
      <c r="AK154" s="77"/>
      <c r="AL154" s="77"/>
      <c r="AM154" s="77"/>
      <c r="AN154" s="77"/>
      <c r="AO154" s="77"/>
      <c r="AP154" s="77"/>
      <c r="AQ154" s="77"/>
      <c r="AR154" s="77"/>
      <c r="AS154" s="77"/>
      <c r="AT154" s="77"/>
      <c r="AU154" s="77"/>
      <c r="AV154" s="77"/>
      <c r="AW154" s="77"/>
      <c r="AX154" s="77"/>
      <c r="AY154" s="77"/>
      <c r="AZ154" s="77"/>
      <c r="BA154" s="77"/>
      <c r="BB154" s="77"/>
      <c r="BC154" s="78"/>
      <c r="HZ154" s="18"/>
      <c r="IA154" s="18">
        <v>2.41</v>
      </c>
      <c r="IB154" s="18" t="s">
        <v>295</v>
      </c>
      <c r="IC154" s="18"/>
      <c r="ID154" s="18"/>
    </row>
    <row r="155" spans="1:239" s="17" customFormat="1" ht="28.5">
      <c r="A155" s="57">
        <v>2.42</v>
      </c>
      <c r="B155" s="68" t="s">
        <v>296</v>
      </c>
      <c r="C155" s="59"/>
      <c r="D155" s="60">
        <v>39</v>
      </c>
      <c r="E155" s="61" t="s">
        <v>333</v>
      </c>
      <c r="F155" s="62">
        <v>494.17</v>
      </c>
      <c r="G155" s="63"/>
      <c r="H155" s="64"/>
      <c r="I155" s="65" t="s">
        <v>34</v>
      </c>
      <c r="J155" s="66">
        <f t="shared" si="4"/>
        <v>1</v>
      </c>
      <c r="K155" s="64" t="s">
        <v>35</v>
      </c>
      <c r="L155" s="64" t="s">
        <v>4</v>
      </c>
      <c r="M155" s="47"/>
      <c r="N155" s="46"/>
      <c r="O155" s="46"/>
      <c r="P155" s="48"/>
      <c r="Q155" s="46"/>
      <c r="R155" s="46"/>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9"/>
      <c r="BA155" s="45">
        <f t="shared" si="5"/>
        <v>19273</v>
      </c>
      <c r="BB155" s="50">
        <f t="shared" si="6"/>
        <v>19273</v>
      </c>
      <c r="BC155" s="51" t="str">
        <f t="shared" si="7"/>
        <v>INR  Nineteen Thousand Two Hundred &amp; Seventy Three  Only</v>
      </c>
      <c r="HZ155" s="18"/>
      <c r="IA155" s="18">
        <v>2.42</v>
      </c>
      <c r="IB155" s="18" t="s">
        <v>296</v>
      </c>
      <c r="IC155" s="18"/>
      <c r="ID155" s="18">
        <v>39</v>
      </c>
      <c r="IE155" s="17" t="s">
        <v>333</v>
      </c>
    </row>
    <row r="156" spans="1:238" s="17" customFormat="1" ht="63">
      <c r="A156" s="57">
        <v>2.43</v>
      </c>
      <c r="B156" s="68" t="s">
        <v>297</v>
      </c>
      <c r="C156" s="59"/>
      <c r="D156" s="75"/>
      <c r="E156" s="76"/>
      <c r="F156" s="76"/>
      <c r="G156" s="76"/>
      <c r="H156" s="76"/>
      <c r="I156" s="76"/>
      <c r="J156" s="76"/>
      <c r="K156" s="76"/>
      <c r="L156" s="76"/>
      <c r="M156" s="76"/>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c r="AY156" s="77"/>
      <c r="AZ156" s="77"/>
      <c r="BA156" s="77"/>
      <c r="BB156" s="77"/>
      <c r="BC156" s="78"/>
      <c r="HZ156" s="18"/>
      <c r="IA156" s="18">
        <v>2.43</v>
      </c>
      <c r="IB156" s="18" t="s">
        <v>297</v>
      </c>
      <c r="IC156" s="18"/>
      <c r="ID156" s="18"/>
    </row>
    <row r="157" spans="1:239" s="17" customFormat="1" ht="28.5">
      <c r="A157" s="57">
        <v>2.44</v>
      </c>
      <c r="B157" s="68" t="s">
        <v>298</v>
      </c>
      <c r="C157" s="59"/>
      <c r="D157" s="60">
        <v>4.8</v>
      </c>
      <c r="E157" s="61" t="s">
        <v>333</v>
      </c>
      <c r="F157" s="62">
        <v>425.43</v>
      </c>
      <c r="G157" s="63"/>
      <c r="H157" s="64"/>
      <c r="I157" s="65" t="s">
        <v>34</v>
      </c>
      <c r="J157" s="66">
        <f t="shared" si="4"/>
        <v>1</v>
      </c>
      <c r="K157" s="64" t="s">
        <v>35</v>
      </c>
      <c r="L157" s="64" t="s">
        <v>4</v>
      </c>
      <c r="M157" s="47"/>
      <c r="N157" s="46"/>
      <c r="O157" s="46"/>
      <c r="P157" s="48"/>
      <c r="Q157" s="46"/>
      <c r="R157" s="46"/>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9"/>
      <c r="BA157" s="45">
        <f t="shared" si="5"/>
        <v>2042</v>
      </c>
      <c r="BB157" s="50">
        <f t="shared" si="6"/>
        <v>2042</v>
      </c>
      <c r="BC157" s="51" t="str">
        <f t="shared" si="7"/>
        <v>INR  Two Thousand  &amp;Forty Two  Only</v>
      </c>
      <c r="HZ157" s="18"/>
      <c r="IA157" s="18">
        <v>2.44</v>
      </c>
      <c r="IB157" s="18" t="s">
        <v>298</v>
      </c>
      <c r="IC157" s="18"/>
      <c r="ID157" s="18">
        <v>4.8</v>
      </c>
      <c r="IE157" s="17" t="s">
        <v>333</v>
      </c>
    </row>
    <row r="158" spans="1:239" s="17" customFormat="1" ht="28.5">
      <c r="A158" s="57">
        <v>2.45</v>
      </c>
      <c r="B158" s="68" t="s">
        <v>299</v>
      </c>
      <c r="C158" s="59"/>
      <c r="D158" s="60">
        <v>33.5</v>
      </c>
      <c r="E158" s="61" t="s">
        <v>333</v>
      </c>
      <c r="F158" s="62">
        <v>474.44</v>
      </c>
      <c r="G158" s="63"/>
      <c r="H158" s="64"/>
      <c r="I158" s="65" t="s">
        <v>34</v>
      </c>
      <c r="J158" s="66">
        <f t="shared" si="4"/>
        <v>1</v>
      </c>
      <c r="K158" s="64" t="s">
        <v>35</v>
      </c>
      <c r="L158" s="64" t="s">
        <v>4</v>
      </c>
      <c r="M158" s="47"/>
      <c r="N158" s="46"/>
      <c r="O158" s="46"/>
      <c r="P158" s="48"/>
      <c r="Q158" s="46"/>
      <c r="R158" s="46"/>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9"/>
      <c r="BA158" s="45">
        <f t="shared" si="5"/>
        <v>15894</v>
      </c>
      <c r="BB158" s="50">
        <f t="shared" si="6"/>
        <v>15894</v>
      </c>
      <c r="BC158" s="51" t="str">
        <f t="shared" si="7"/>
        <v>INR  Fifteen Thousand Eight Hundred &amp; Ninety Four  Only</v>
      </c>
      <c r="HZ158" s="18"/>
      <c r="IA158" s="18">
        <v>2.45</v>
      </c>
      <c r="IB158" s="18" t="s">
        <v>299</v>
      </c>
      <c r="IC158" s="18"/>
      <c r="ID158" s="18">
        <v>33.5</v>
      </c>
      <c r="IE158" s="17" t="s">
        <v>333</v>
      </c>
    </row>
    <row r="159" spans="1:238" s="17" customFormat="1" ht="47.25">
      <c r="A159" s="57">
        <v>2.46</v>
      </c>
      <c r="B159" s="68" t="s">
        <v>300</v>
      </c>
      <c r="C159" s="59"/>
      <c r="D159" s="75"/>
      <c r="E159" s="76"/>
      <c r="F159" s="76"/>
      <c r="G159" s="76"/>
      <c r="H159" s="76"/>
      <c r="I159" s="76"/>
      <c r="J159" s="76"/>
      <c r="K159" s="76"/>
      <c r="L159" s="76"/>
      <c r="M159" s="76"/>
      <c r="N159" s="77"/>
      <c r="O159" s="77"/>
      <c r="P159" s="77"/>
      <c r="Q159" s="77"/>
      <c r="R159" s="77"/>
      <c r="S159" s="77"/>
      <c r="T159" s="77"/>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77"/>
      <c r="AS159" s="77"/>
      <c r="AT159" s="77"/>
      <c r="AU159" s="77"/>
      <c r="AV159" s="77"/>
      <c r="AW159" s="77"/>
      <c r="AX159" s="77"/>
      <c r="AY159" s="77"/>
      <c r="AZ159" s="77"/>
      <c r="BA159" s="77"/>
      <c r="BB159" s="77"/>
      <c r="BC159" s="78"/>
      <c r="HZ159" s="18"/>
      <c r="IA159" s="18">
        <v>2.46</v>
      </c>
      <c r="IB159" s="18" t="s">
        <v>300</v>
      </c>
      <c r="IC159" s="18"/>
      <c r="ID159" s="18"/>
    </row>
    <row r="160" spans="1:239" s="17" customFormat="1" ht="28.5">
      <c r="A160" s="57">
        <v>2.47</v>
      </c>
      <c r="B160" s="68" t="s">
        <v>301</v>
      </c>
      <c r="C160" s="59"/>
      <c r="D160" s="60">
        <v>2</v>
      </c>
      <c r="E160" s="61" t="s">
        <v>149</v>
      </c>
      <c r="F160" s="62">
        <v>663.83</v>
      </c>
      <c r="G160" s="63"/>
      <c r="H160" s="64"/>
      <c r="I160" s="65" t="s">
        <v>34</v>
      </c>
      <c r="J160" s="66">
        <f t="shared" si="4"/>
        <v>1</v>
      </c>
      <c r="K160" s="64" t="s">
        <v>35</v>
      </c>
      <c r="L160" s="64" t="s">
        <v>4</v>
      </c>
      <c r="M160" s="47"/>
      <c r="N160" s="46"/>
      <c r="O160" s="46"/>
      <c r="P160" s="48"/>
      <c r="Q160" s="46"/>
      <c r="R160" s="46"/>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9"/>
      <c r="BA160" s="45">
        <f t="shared" si="5"/>
        <v>1328</v>
      </c>
      <c r="BB160" s="50">
        <f t="shared" si="6"/>
        <v>1328</v>
      </c>
      <c r="BC160" s="51" t="str">
        <f t="shared" si="7"/>
        <v>INR  One Thousand Three Hundred &amp; Twenty Eight  Only</v>
      </c>
      <c r="HZ160" s="18"/>
      <c r="IA160" s="18">
        <v>2.47</v>
      </c>
      <c r="IB160" s="18" t="s">
        <v>301</v>
      </c>
      <c r="IC160" s="18"/>
      <c r="ID160" s="18">
        <v>2</v>
      </c>
      <c r="IE160" s="17" t="s">
        <v>149</v>
      </c>
    </row>
    <row r="161" spans="1:238" s="17" customFormat="1" ht="31.5">
      <c r="A161" s="57">
        <v>2.48</v>
      </c>
      <c r="B161" s="68" t="s">
        <v>302</v>
      </c>
      <c r="C161" s="59"/>
      <c r="D161" s="75"/>
      <c r="E161" s="76"/>
      <c r="F161" s="76"/>
      <c r="G161" s="76"/>
      <c r="H161" s="76"/>
      <c r="I161" s="76"/>
      <c r="J161" s="76"/>
      <c r="K161" s="76"/>
      <c r="L161" s="76"/>
      <c r="M161" s="76"/>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8"/>
      <c r="HZ161" s="18"/>
      <c r="IA161" s="18">
        <v>2.48</v>
      </c>
      <c r="IB161" s="18" t="s">
        <v>302</v>
      </c>
      <c r="IC161" s="18"/>
      <c r="ID161" s="18"/>
    </row>
    <row r="162" spans="1:238" s="17" customFormat="1" ht="15.75">
      <c r="A162" s="57">
        <v>2.49</v>
      </c>
      <c r="B162" s="68" t="s">
        <v>303</v>
      </c>
      <c r="C162" s="59"/>
      <c r="D162" s="75"/>
      <c r="E162" s="76"/>
      <c r="F162" s="76"/>
      <c r="G162" s="76"/>
      <c r="H162" s="76"/>
      <c r="I162" s="76"/>
      <c r="J162" s="76"/>
      <c r="K162" s="76"/>
      <c r="L162" s="76"/>
      <c r="M162" s="76"/>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7"/>
      <c r="AY162" s="77"/>
      <c r="AZ162" s="77"/>
      <c r="BA162" s="77"/>
      <c r="BB162" s="77"/>
      <c r="BC162" s="78"/>
      <c r="HZ162" s="18"/>
      <c r="IA162" s="18">
        <v>2.49</v>
      </c>
      <c r="IB162" s="18" t="s">
        <v>303</v>
      </c>
      <c r="IC162" s="18"/>
      <c r="ID162" s="18"/>
    </row>
    <row r="163" spans="1:239" s="17" customFormat="1" ht="28.5">
      <c r="A163" s="57">
        <v>2.5</v>
      </c>
      <c r="B163" s="68" t="s">
        <v>304</v>
      </c>
      <c r="C163" s="59"/>
      <c r="D163" s="60">
        <v>16</v>
      </c>
      <c r="E163" s="61" t="s">
        <v>149</v>
      </c>
      <c r="F163" s="62">
        <v>65.59</v>
      </c>
      <c r="G163" s="63"/>
      <c r="H163" s="64"/>
      <c r="I163" s="65" t="s">
        <v>34</v>
      </c>
      <c r="J163" s="66">
        <f t="shared" si="4"/>
        <v>1</v>
      </c>
      <c r="K163" s="64" t="s">
        <v>35</v>
      </c>
      <c r="L163" s="64" t="s">
        <v>4</v>
      </c>
      <c r="M163" s="47"/>
      <c r="N163" s="46"/>
      <c r="O163" s="46"/>
      <c r="P163" s="48"/>
      <c r="Q163" s="46"/>
      <c r="R163" s="46"/>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9"/>
      <c r="BA163" s="45">
        <f t="shared" si="5"/>
        <v>1049</v>
      </c>
      <c r="BB163" s="50">
        <f t="shared" si="6"/>
        <v>1049</v>
      </c>
      <c r="BC163" s="51" t="str">
        <f t="shared" si="7"/>
        <v>INR  One Thousand  &amp;Forty Nine  Only</v>
      </c>
      <c r="HZ163" s="18"/>
      <c r="IA163" s="18">
        <v>2.5</v>
      </c>
      <c r="IB163" s="18" t="s">
        <v>304</v>
      </c>
      <c r="IC163" s="18"/>
      <c r="ID163" s="18">
        <v>16</v>
      </c>
      <c r="IE163" s="17" t="s">
        <v>149</v>
      </c>
    </row>
    <row r="164" spans="1:238" s="17" customFormat="1" ht="31.5">
      <c r="A164" s="57">
        <v>2.51</v>
      </c>
      <c r="B164" s="68" t="s">
        <v>305</v>
      </c>
      <c r="C164" s="59"/>
      <c r="D164" s="75"/>
      <c r="E164" s="76"/>
      <c r="F164" s="76"/>
      <c r="G164" s="76"/>
      <c r="H164" s="76"/>
      <c r="I164" s="76"/>
      <c r="J164" s="76"/>
      <c r="K164" s="76"/>
      <c r="L164" s="76"/>
      <c r="M164" s="76"/>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77"/>
      <c r="AS164" s="77"/>
      <c r="AT164" s="77"/>
      <c r="AU164" s="77"/>
      <c r="AV164" s="77"/>
      <c r="AW164" s="77"/>
      <c r="AX164" s="77"/>
      <c r="AY164" s="77"/>
      <c r="AZ164" s="77"/>
      <c r="BA164" s="77"/>
      <c r="BB164" s="77"/>
      <c r="BC164" s="78"/>
      <c r="HZ164" s="18"/>
      <c r="IA164" s="18">
        <v>2.51</v>
      </c>
      <c r="IB164" s="18" t="s">
        <v>305</v>
      </c>
      <c r="IC164" s="18"/>
      <c r="ID164" s="18"/>
    </row>
    <row r="165" spans="1:239" s="17" customFormat="1" ht="15.75">
      <c r="A165" s="57">
        <v>2.52</v>
      </c>
      <c r="B165" s="68" t="s">
        <v>304</v>
      </c>
      <c r="C165" s="59"/>
      <c r="D165" s="60">
        <v>2</v>
      </c>
      <c r="E165" s="61" t="s">
        <v>149</v>
      </c>
      <c r="F165" s="62">
        <v>229.99</v>
      </c>
      <c r="G165" s="63"/>
      <c r="H165" s="64"/>
      <c r="I165" s="65" t="s">
        <v>34</v>
      </c>
      <c r="J165" s="66">
        <f t="shared" si="4"/>
        <v>1</v>
      </c>
      <c r="K165" s="64" t="s">
        <v>35</v>
      </c>
      <c r="L165" s="64" t="s">
        <v>4</v>
      </c>
      <c r="M165" s="47"/>
      <c r="N165" s="46"/>
      <c r="O165" s="46"/>
      <c r="P165" s="48"/>
      <c r="Q165" s="46"/>
      <c r="R165" s="46"/>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9"/>
      <c r="BA165" s="45">
        <f t="shared" si="5"/>
        <v>460</v>
      </c>
      <c r="BB165" s="50">
        <f t="shared" si="6"/>
        <v>460</v>
      </c>
      <c r="BC165" s="51" t="str">
        <f t="shared" si="7"/>
        <v>INR  Four Hundred &amp; Sixty  Only</v>
      </c>
      <c r="HZ165" s="18"/>
      <c r="IA165" s="18">
        <v>2.52</v>
      </c>
      <c r="IB165" s="18" t="s">
        <v>304</v>
      </c>
      <c r="IC165" s="18"/>
      <c r="ID165" s="18">
        <v>2</v>
      </c>
      <c r="IE165" s="17" t="s">
        <v>149</v>
      </c>
    </row>
    <row r="166" spans="1:239" s="17" customFormat="1" ht="15.75">
      <c r="A166" s="57">
        <v>2.53</v>
      </c>
      <c r="B166" s="68" t="s">
        <v>306</v>
      </c>
      <c r="C166" s="59"/>
      <c r="D166" s="60">
        <v>2</v>
      </c>
      <c r="E166" s="61" t="s">
        <v>149</v>
      </c>
      <c r="F166" s="62">
        <v>253.44</v>
      </c>
      <c r="G166" s="63"/>
      <c r="H166" s="64"/>
      <c r="I166" s="65" t="s">
        <v>34</v>
      </c>
      <c r="J166" s="66">
        <f t="shared" si="4"/>
        <v>1</v>
      </c>
      <c r="K166" s="64" t="s">
        <v>35</v>
      </c>
      <c r="L166" s="64" t="s">
        <v>4</v>
      </c>
      <c r="M166" s="47"/>
      <c r="N166" s="46"/>
      <c r="O166" s="46"/>
      <c r="P166" s="48"/>
      <c r="Q166" s="46"/>
      <c r="R166" s="46"/>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9"/>
      <c r="BA166" s="45">
        <f t="shared" si="5"/>
        <v>507</v>
      </c>
      <c r="BB166" s="50">
        <f t="shared" si="6"/>
        <v>507</v>
      </c>
      <c r="BC166" s="51" t="str">
        <f t="shared" si="7"/>
        <v>INR  Five Hundred &amp; Seven  Only</v>
      </c>
      <c r="HZ166" s="18"/>
      <c r="IA166" s="18">
        <v>2.53</v>
      </c>
      <c r="IB166" s="18" t="s">
        <v>306</v>
      </c>
      <c r="IC166" s="18"/>
      <c r="ID166" s="18">
        <v>2</v>
      </c>
      <c r="IE166" s="17" t="s">
        <v>149</v>
      </c>
    </row>
    <row r="167" spans="1:239" s="17" customFormat="1" ht="28.5">
      <c r="A167" s="57">
        <v>2.54</v>
      </c>
      <c r="B167" s="68" t="s">
        <v>307</v>
      </c>
      <c r="C167" s="59"/>
      <c r="D167" s="60">
        <v>1</v>
      </c>
      <c r="E167" s="61" t="s">
        <v>149</v>
      </c>
      <c r="F167" s="62">
        <v>359.01</v>
      </c>
      <c r="G167" s="63"/>
      <c r="H167" s="64"/>
      <c r="I167" s="65" t="s">
        <v>34</v>
      </c>
      <c r="J167" s="66">
        <f t="shared" si="4"/>
        <v>1</v>
      </c>
      <c r="K167" s="64" t="s">
        <v>35</v>
      </c>
      <c r="L167" s="64" t="s">
        <v>4</v>
      </c>
      <c r="M167" s="47"/>
      <c r="N167" s="46"/>
      <c r="O167" s="46"/>
      <c r="P167" s="48"/>
      <c r="Q167" s="46"/>
      <c r="R167" s="46"/>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9"/>
      <c r="BA167" s="45">
        <f t="shared" si="5"/>
        <v>359</v>
      </c>
      <c r="BB167" s="50">
        <f t="shared" si="6"/>
        <v>359</v>
      </c>
      <c r="BC167" s="51" t="str">
        <f t="shared" si="7"/>
        <v>INR  Three Hundred &amp; Fifty Nine  Only</v>
      </c>
      <c r="HZ167" s="18"/>
      <c r="IA167" s="18">
        <v>2.54</v>
      </c>
      <c r="IB167" s="18" t="s">
        <v>307</v>
      </c>
      <c r="IC167" s="18"/>
      <c r="ID167" s="18">
        <v>1</v>
      </c>
      <c r="IE167" s="17" t="s">
        <v>149</v>
      </c>
    </row>
    <row r="168" spans="1:238" s="17" customFormat="1" ht="31.5">
      <c r="A168" s="57">
        <v>2.55</v>
      </c>
      <c r="B168" s="68" t="s">
        <v>308</v>
      </c>
      <c r="C168" s="59"/>
      <c r="D168" s="75"/>
      <c r="E168" s="76"/>
      <c r="F168" s="76"/>
      <c r="G168" s="76"/>
      <c r="H168" s="76"/>
      <c r="I168" s="76"/>
      <c r="J168" s="76"/>
      <c r="K168" s="76"/>
      <c r="L168" s="76"/>
      <c r="M168" s="76"/>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c r="AN168" s="77"/>
      <c r="AO168" s="77"/>
      <c r="AP168" s="77"/>
      <c r="AQ168" s="77"/>
      <c r="AR168" s="77"/>
      <c r="AS168" s="77"/>
      <c r="AT168" s="77"/>
      <c r="AU168" s="77"/>
      <c r="AV168" s="77"/>
      <c r="AW168" s="77"/>
      <c r="AX168" s="77"/>
      <c r="AY168" s="77"/>
      <c r="AZ168" s="77"/>
      <c r="BA168" s="77"/>
      <c r="BB168" s="77"/>
      <c r="BC168" s="78"/>
      <c r="HZ168" s="18"/>
      <c r="IA168" s="18">
        <v>2.55</v>
      </c>
      <c r="IB168" s="18" t="s">
        <v>308</v>
      </c>
      <c r="IC168" s="18"/>
      <c r="ID168" s="18"/>
    </row>
    <row r="169" spans="1:239" s="17" customFormat="1" ht="28.5">
      <c r="A169" s="57">
        <v>2.56</v>
      </c>
      <c r="B169" s="68" t="s">
        <v>309</v>
      </c>
      <c r="C169" s="59"/>
      <c r="D169" s="60">
        <v>16</v>
      </c>
      <c r="E169" s="61" t="s">
        <v>149</v>
      </c>
      <c r="F169" s="62">
        <v>438.71</v>
      </c>
      <c r="G169" s="63"/>
      <c r="H169" s="64"/>
      <c r="I169" s="65" t="s">
        <v>34</v>
      </c>
      <c r="J169" s="66">
        <f t="shared" si="4"/>
        <v>1</v>
      </c>
      <c r="K169" s="64" t="s">
        <v>35</v>
      </c>
      <c r="L169" s="64" t="s">
        <v>4</v>
      </c>
      <c r="M169" s="47"/>
      <c r="N169" s="46"/>
      <c r="O169" s="46"/>
      <c r="P169" s="48"/>
      <c r="Q169" s="46"/>
      <c r="R169" s="46"/>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9"/>
      <c r="BA169" s="45">
        <f t="shared" si="5"/>
        <v>7019</v>
      </c>
      <c r="BB169" s="50">
        <f t="shared" si="6"/>
        <v>7019</v>
      </c>
      <c r="BC169" s="51" t="str">
        <f t="shared" si="7"/>
        <v>INR  Seven Thousand  &amp;Nineteen  Only</v>
      </c>
      <c r="HZ169" s="18"/>
      <c r="IA169" s="18">
        <v>2.56</v>
      </c>
      <c r="IB169" s="18" t="s">
        <v>309</v>
      </c>
      <c r="IC169" s="18"/>
      <c r="ID169" s="18">
        <v>16</v>
      </c>
      <c r="IE169" s="17" t="s">
        <v>149</v>
      </c>
    </row>
    <row r="170" spans="1:239" s="17" customFormat="1" ht="31.5">
      <c r="A170" s="57">
        <v>2.57</v>
      </c>
      <c r="B170" s="68" t="s">
        <v>310</v>
      </c>
      <c r="C170" s="59"/>
      <c r="D170" s="60">
        <v>26</v>
      </c>
      <c r="E170" s="61" t="s">
        <v>149</v>
      </c>
      <c r="F170" s="62">
        <v>54.1</v>
      </c>
      <c r="G170" s="63"/>
      <c r="H170" s="64"/>
      <c r="I170" s="65" t="s">
        <v>34</v>
      </c>
      <c r="J170" s="66">
        <f t="shared" si="4"/>
        <v>1</v>
      </c>
      <c r="K170" s="64" t="s">
        <v>35</v>
      </c>
      <c r="L170" s="64" t="s">
        <v>4</v>
      </c>
      <c r="M170" s="47"/>
      <c r="N170" s="46"/>
      <c r="O170" s="46"/>
      <c r="P170" s="48"/>
      <c r="Q170" s="46"/>
      <c r="R170" s="46"/>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9"/>
      <c r="BA170" s="45">
        <f t="shared" si="5"/>
        <v>1407</v>
      </c>
      <c r="BB170" s="50">
        <f t="shared" si="6"/>
        <v>1407</v>
      </c>
      <c r="BC170" s="51" t="str">
        <f t="shared" si="7"/>
        <v>INR  One Thousand Four Hundred &amp; Seven  Only</v>
      </c>
      <c r="HZ170" s="18"/>
      <c r="IA170" s="18">
        <v>2.57</v>
      </c>
      <c r="IB170" s="18" t="s">
        <v>310</v>
      </c>
      <c r="IC170" s="18"/>
      <c r="ID170" s="18">
        <v>26</v>
      </c>
      <c r="IE170" s="17" t="s">
        <v>149</v>
      </c>
    </row>
    <row r="171" spans="1:238" s="17" customFormat="1" ht="15.75">
      <c r="A171" s="57">
        <v>2.58</v>
      </c>
      <c r="B171" s="68" t="s">
        <v>311</v>
      </c>
      <c r="C171" s="59"/>
      <c r="D171" s="75"/>
      <c r="E171" s="76"/>
      <c r="F171" s="76"/>
      <c r="G171" s="76"/>
      <c r="H171" s="76"/>
      <c r="I171" s="76"/>
      <c r="J171" s="76"/>
      <c r="K171" s="76"/>
      <c r="L171" s="76"/>
      <c r="M171" s="76"/>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c r="AN171" s="77"/>
      <c r="AO171" s="77"/>
      <c r="AP171" s="77"/>
      <c r="AQ171" s="77"/>
      <c r="AR171" s="77"/>
      <c r="AS171" s="77"/>
      <c r="AT171" s="77"/>
      <c r="AU171" s="77"/>
      <c r="AV171" s="77"/>
      <c r="AW171" s="77"/>
      <c r="AX171" s="77"/>
      <c r="AY171" s="77"/>
      <c r="AZ171" s="77"/>
      <c r="BA171" s="77"/>
      <c r="BB171" s="77"/>
      <c r="BC171" s="78"/>
      <c r="HZ171" s="18"/>
      <c r="IA171" s="18">
        <v>2.58</v>
      </c>
      <c r="IB171" s="18" t="s">
        <v>311</v>
      </c>
      <c r="IC171" s="18"/>
      <c r="ID171" s="18"/>
    </row>
    <row r="172" spans="1:238" s="17" customFormat="1" ht="126.75" customHeight="1">
      <c r="A172" s="57">
        <v>2.59</v>
      </c>
      <c r="B172" s="68" t="s">
        <v>312</v>
      </c>
      <c r="C172" s="59"/>
      <c r="D172" s="75"/>
      <c r="E172" s="76"/>
      <c r="F172" s="76"/>
      <c r="G172" s="76"/>
      <c r="H172" s="76"/>
      <c r="I172" s="76"/>
      <c r="J172" s="76"/>
      <c r="K172" s="76"/>
      <c r="L172" s="76"/>
      <c r="M172" s="76"/>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c r="AN172" s="77"/>
      <c r="AO172" s="77"/>
      <c r="AP172" s="77"/>
      <c r="AQ172" s="77"/>
      <c r="AR172" s="77"/>
      <c r="AS172" s="77"/>
      <c r="AT172" s="77"/>
      <c r="AU172" s="77"/>
      <c r="AV172" s="77"/>
      <c r="AW172" s="77"/>
      <c r="AX172" s="77"/>
      <c r="AY172" s="77"/>
      <c r="AZ172" s="77"/>
      <c r="BA172" s="77"/>
      <c r="BB172" s="77"/>
      <c r="BC172" s="78"/>
      <c r="HZ172" s="18"/>
      <c r="IA172" s="18">
        <v>2.59</v>
      </c>
      <c r="IB172" s="18" t="s">
        <v>312</v>
      </c>
      <c r="IC172" s="18"/>
      <c r="ID172" s="18"/>
    </row>
    <row r="173" spans="1:238" s="17" customFormat="1" ht="15.75">
      <c r="A173" s="57">
        <v>2.6</v>
      </c>
      <c r="B173" s="68" t="s">
        <v>313</v>
      </c>
      <c r="C173" s="59"/>
      <c r="D173" s="75"/>
      <c r="E173" s="76"/>
      <c r="F173" s="76"/>
      <c r="G173" s="76"/>
      <c r="H173" s="76"/>
      <c r="I173" s="76"/>
      <c r="J173" s="76"/>
      <c r="K173" s="76"/>
      <c r="L173" s="76"/>
      <c r="M173" s="76"/>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c r="AN173" s="77"/>
      <c r="AO173" s="77"/>
      <c r="AP173" s="77"/>
      <c r="AQ173" s="77"/>
      <c r="AR173" s="77"/>
      <c r="AS173" s="77"/>
      <c r="AT173" s="77"/>
      <c r="AU173" s="77"/>
      <c r="AV173" s="77"/>
      <c r="AW173" s="77"/>
      <c r="AX173" s="77"/>
      <c r="AY173" s="77"/>
      <c r="AZ173" s="77"/>
      <c r="BA173" s="77"/>
      <c r="BB173" s="77"/>
      <c r="BC173" s="78"/>
      <c r="HZ173" s="18"/>
      <c r="IA173" s="18">
        <v>2.6</v>
      </c>
      <c r="IB173" s="18" t="s">
        <v>313</v>
      </c>
      <c r="IC173" s="18"/>
      <c r="ID173" s="18"/>
    </row>
    <row r="174" spans="1:239" s="17" customFormat="1" ht="31.5">
      <c r="A174" s="57">
        <v>2.61</v>
      </c>
      <c r="B174" s="68" t="s">
        <v>314</v>
      </c>
      <c r="C174" s="59"/>
      <c r="D174" s="60">
        <v>2</v>
      </c>
      <c r="E174" s="61" t="s">
        <v>149</v>
      </c>
      <c r="F174" s="62">
        <v>2151.29</v>
      </c>
      <c r="G174" s="63"/>
      <c r="H174" s="64"/>
      <c r="I174" s="65" t="s">
        <v>34</v>
      </c>
      <c r="J174" s="66">
        <f t="shared" si="4"/>
        <v>1</v>
      </c>
      <c r="K174" s="64" t="s">
        <v>35</v>
      </c>
      <c r="L174" s="64" t="s">
        <v>4</v>
      </c>
      <c r="M174" s="47"/>
      <c r="N174" s="46"/>
      <c r="O174" s="46"/>
      <c r="P174" s="48"/>
      <c r="Q174" s="46"/>
      <c r="R174" s="46"/>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9"/>
      <c r="BA174" s="45">
        <f t="shared" si="5"/>
        <v>4303</v>
      </c>
      <c r="BB174" s="50">
        <f t="shared" si="6"/>
        <v>4303</v>
      </c>
      <c r="BC174" s="51" t="str">
        <f t="shared" si="7"/>
        <v>INR  Four Thousand Three Hundred &amp; Three  Only</v>
      </c>
      <c r="HZ174" s="18"/>
      <c r="IA174" s="18">
        <v>2.61</v>
      </c>
      <c r="IB174" s="18" t="s">
        <v>314</v>
      </c>
      <c r="IC174" s="18"/>
      <c r="ID174" s="18">
        <v>2</v>
      </c>
      <c r="IE174" s="17" t="s">
        <v>149</v>
      </c>
    </row>
    <row r="175" spans="1:238" s="17" customFormat="1" ht="15.75">
      <c r="A175" s="57">
        <v>2.62</v>
      </c>
      <c r="B175" s="68" t="s">
        <v>315</v>
      </c>
      <c r="C175" s="59"/>
      <c r="D175" s="75"/>
      <c r="E175" s="76"/>
      <c r="F175" s="76"/>
      <c r="G175" s="76"/>
      <c r="H175" s="76"/>
      <c r="I175" s="76"/>
      <c r="J175" s="76"/>
      <c r="K175" s="76"/>
      <c r="L175" s="76"/>
      <c r="M175" s="76"/>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c r="AN175" s="77"/>
      <c r="AO175" s="77"/>
      <c r="AP175" s="77"/>
      <c r="AQ175" s="77"/>
      <c r="AR175" s="77"/>
      <c r="AS175" s="77"/>
      <c r="AT175" s="77"/>
      <c r="AU175" s="77"/>
      <c r="AV175" s="77"/>
      <c r="AW175" s="77"/>
      <c r="AX175" s="77"/>
      <c r="AY175" s="77"/>
      <c r="AZ175" s="77"/>
      <c r="BA175" s="77"/>
      <c r="BB175" s="77"/>
      <c r="BC175" s="78"/>
      <c r="HZ175" s="18"/>
      <c r="IA175" s="18">
        <v>2.62</v>
      </c>
      <c r="IB175" s="18" t="s">
        <v>315</v>
      </c>
      <c r="IC175" s="18"/>
      <c r="ID175" s="18"/>
    </row>
    <row r="176" spans="1:238" s="17" customFormat="1" ht="47.25">
      <c r="A176" s="57">
        <v>2.63</v>
      </c>
      <c r="B176" s="68" t="s">
        <v>316</v>
      </c>
      <c r="C176" s="59"/>
      <c r="D176" s="75"/>
      <c r="E176" s="76"/>
      <c r="F176" s="76"/>
      <c r="G176" s="76"/>
      <c r="H176" s="76"/>
      <c r="I176" s="76"/>
      <c r="J176" s="76"/>
      <c r="K176" s="76"/>
      <c r="L176" s="76"/>
      <c r="M176" s="76"/>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c r="AN176" s="77"/>
      <c r="AO176" s="77"/>
      <c r="AP176" s="77"/>
      <c r="AQ176" s="77"/>
      <c r="AR176" s="77"/>
      <c r="AS176" s="77"/>
      <c r="AT176" s="77"/>
      <c r="AU176" s="77"/>
      <c r="AV176" s="77"/>
      <c r="AW176" s="77"/>
      <c r="AX176" s="77"/>
      <c r="AY176" s="77"/>
      <c r="AZ176" s="77"/>
      <c r="BA176" s="77"/>
      <c r="BB176" s="77"/>
      <c r="BC176" s="78"/>
      <c r="HZ176" s="18"/>
      <c r="IA176" s="18">
        <v>2.63</v>
      </c>
      <c r="IB176" s="18" t="s">
        <v>316</v>
      </c>
      <c r="IC176" s="18"/>
      <c r="ID176" s="18"/>
    </row>
    <row r="177" spans="1:239" s="17" customFormat="1" ht="57" customHeight="1">
      <c r="A177" s="57">
        <v>2.64</v>
      </c>
      <c r="B177" s="68" t="s">
        <v>317</v>
      </c>
      <c r="C177" s="59"/>
      <c r="D177" s="60">
        <v>50</v>
      </c>
      <c r="E177" s="61" t="s">
        <v>147</v>
      </c>
      <c r="F177" s="62">
        <v>103.24</v>
      </c>
      <c r="G177" s="63"/>
      <c r="H177" s="64"/>
      <c r="I177" s="65" t="s">
        <v>34</v>
      </c>
      <c r="J177" s="66">
        <f t="shared" si="4"/>
        <v>1</v>
      </c>
      <c r="K177" s="64" t="s">
        <v>35</v>
      </c>
      <c r="L177" s="64" t="s">
        <v>4</v>
      </c>
      <c r="M177" s="47"/>
      <c r="N177" s="46"/>
      <c r="O177" s="46"/>
      <c r="P177" s="48"/>
      <c r="Q177" s="46"/>
      <c r="R177" s="46"/>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9"/>
      <c r="BA177" s="45">
        <f t="shared" si="5"/>
        <v>5162</v>
      </c>
      <c r="BB177" s="50">
        <f t="shared" si="6"/>
        <v>5162</v>
      </c>
      <c r="BC177" s="51" t="str">
        <f t="shared" si="7"/>
        <v>INR  Five Thousand One Hundred &amp; Sixty Two  Only</v>
      </c>
      <c r="HZ177" s="18"/>
      <c r="IA177" s="18">
        <v>2.64</v>
      </c>
      <c r="IB177" s="18" t="s">
        <v>317</v>
      </c>
      <c r="IC177" s="18"/>
      <c r="ID177" s="18">
        <v>50</v>
      </c>
      <c r="IE177" s="17" t="s">
        <v>147</v>
      </c>
    </row>
    <row r="178" spans="1:238" s="17" customFormat="1" ht="173.25" customHeight="1">
      <c r="A178" s="57">
        <v>2.65</v>
      </c>
      <c r="B178" s="68" t="s">
        <v>318</v>
      </c>
      <c r="C178" s="59"/>
      <c r="D178" s="75"/>
      <c r="E178" s="76"/>
      <c r="F178" s="76"/>
      <c r="G178" s="76"/>
      <c r="H178" s="76"/>
      <c r="I178" s="76"/>
      <c r="J178" s="76"/>
      <c r="K178" s="76"/>
      <c r="L178" s="76"/>
      <c r="M178" s="76"/>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c r="AN178" s="77"/>
      <c r="AO178" s="77"/>
      <c r="AP178" s="77"/>
      <c r="AQ178" s="77"/>
      <c r="AR178" s="77"/>
      <c r="AS178" s="77"/>
      <c r="AT178" s="77"/>
      <c r="AU178" s="77"/>
      <c r="AV178" s="77"/>
      <c r="AW178" s="77"/>
      <c r="AX178" s="77"/>
      <c r="AY178" s="77"/>
      <c r="AZ178" s="77"/>
      <c r="BA178" s="77"/>
      <c r="BB178" s="77"/>
      <c r="BC178" s="78"/>
      <c r="HZ178" s="18"/>
      <c r="IA178" s="18">
        <v>2.65</v>
      </c>
      <c r="IB178" s="18" t="s">
        <v>318</v>
      </c>
      <c r="IC178" s="18"/>
      <c r="ID178" s="18"/>
    </row>
    <row r="179" spans="1:239" s="17" customFormat="1" ht="28.5">
      <c r="A179" s="57">
        <v>2.66</v>
      </c>
      <c r="B179" s="68" t="s">
        <v>319</v>
      </c>
      <c r="C179" s="59"/>
      <c r="D179" s="60">
        <v>58</v>
      </c>
      <c r="E179" s="61" t="s">
        <v>147</v>
      </c>
      <c r="F179" s="62">
        <v>447.61</v>
      </c>
      <c r="G179" s="63"/>
      <c r="H179" s="64"/>
      <c r="I179" s="65" t="s">
        <v>34</v>
      </c>
      <c r="J179" s="66">
        <f t="shared" si="4"/>
        <v>1</v>
      </c>
      <c r="K179" s="64" t="s">
        <v>35</v>
      </c>
      <c r="L179" s="64" t="s">
        <v>4</v>
      </c>
      <c r="M179" s="47"/>
      <c r="N179" s="46"/>
      <c r="O179" s="46"/>
      <c r="P179" s="48"/>
      <c r="Q179" s="46"/>
      <c r="R179" s="46"/>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9"/>
      <c r="BA179" s="45">
        <f t="shared" si="5"/>
        <v>25961</v>
      </c>
      <c r="BB179" s="50">
        <f t="shared" si="6"/>
        <v>25961</v>
      </c>
      <c r="BC179" s="51" t="str">
        <f t="shared" si="7"/>
        <v>INR  Twenty Five Thousand Nine Hundred &amp; Sixty One  Only</v>
      </c>
      <c r="HZ179" s="18"/>
      <c r="IA179" s="18">
        <v>2.66</v>
      </c>
      <c r="IB179" s="18" t="s">
        <v>319</v>
      </c>
      <c r="IC179" s="18"/>
      <c r="ID179" s="18">
        <v>58</v>
      </c>
      <c r="IE179" s="17" t="s">
        <v>147</v>
      </c>
    </row>
    <row r="180" spans="1:238" s="17" customFormat="1" ht="168" customHeight="1">
      <c r="A180" s="57">
        <v>2.67</v>
      </c>
      <c r="B180" s="68" t="s">
        <v>318</v>
      </c>
      <c r="C180" s="59"/>
      <c r="D180" s="75"/>
      <c r="E180" s="76"/>
      <c r="F180" s="76"/>
      <c r="G180" s="76"/>
      <c r="H180" s="76"/>
      <c r="I180" s="76"/>
      <c r="J180" s="76"/>
      <c r="K180" s="76"/>
      <c r="L180" s="76"/>
      <c r="M180" s="76"/>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c r="AN180" s="77"/>
      <c r="AO180" s="77"/>
      <c r="AP180" s="77"/>
      <c r="AQ180" s="77"/>
      <c r="AR180" s="77"/>
      <c r="AS180" s="77"/>
      <c r="AT180" s="77"/>
      <c r="AU180" s="77"/>
      <c r="AV180" s="77"/>
      <c r="AW180" s="77"/>
      <c r="AX180" s="77"/>
      <c r="AY180" s="77"/>
      <c r="AZ180" s="77"/>
      <c r="BA180" s="77"/>
      <c r="BB180" s="77"/>
      <c r="BC180" s="78"/>
      <c r="HZ180" s="18"/>
      <c r="IA180" s="18">
        <v>2.67</v>
      </c>
      <c r="IB180" s="18" t="s">
        <v>318</v>
      </c>
      <c r="IC180" s="18"/>
      <c r="ID180" s="18"/>
    </row>
    <row r="181" spans="1:239" s="17" customFormat="1" ht="28.5">
      <c r="A181" s="57">
        <v>2.68</v>
      </c>
      <c r="B181" s="68" t="s">
        <v>320</v>
      </c>
      <c r="C181" s="59"/>
      <c r="D181" s="60">
        <v>40</v>
      </c>
      <c r="E181" s="61" t="s">
        <v>147</v>
      </c>
      <c r="F181" s="62">
        <v>895.18</v>
      </c>
      <c r="G181" s="63"/>
      <c r="H181" s="64"/>
      <c r="I181" s="65" t="s">
        <v>34</v>
      </c>
      <c r="J181" s="66">
        <f t="shared" si="4"/>
        <v>1</v>
      </c>
      <c r="K181" s="64" t="s">
        <v>35</v>
      </c>
      <c r="L181" s="64" t="s">
        <v>4</v>
      </c>
      <c r="M181" s="47"/>
      <c r="N181" s="46"/>
      <c r="O181" s="46"/>
      <c r="P181" s="48"/>
      <c r="Q181" s="46"/>
      <c r="R181" s="46"/>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9"/>
      <c r="BA181" s="45">
        <f t="shared" si="5"/>
        <v>35807</v>
      </c>
      <c r="BB181" s="50">
        <f t="shared" si="6"/>
        <v>35807</v>
      </c>
      <c r="BC181" s="51" t="str">
        <f t="shared" si="7"/>
        <v>INR  Thirty Five Thousand Eight Hundred &amp; Seven  Only</v>
      </c>
      <c r="HZ181" s="18"/>
      <c r="IA181" s="18">
        <v>2.68</v>
      </c>
      <c r="IB181" s="18" t="s">
        <v>320</v>
      </c>
      <c r="IC181" s="18"/>
      <c r="ID181" s="18">
        <v>40</v>
      </c>
      <c r="IE181" s="17" t="s">
        <v>147</v>
      </c>
    </row>
    <row r="182" spans="1:238" s="17" customFormat="1" ht="47.25">
      <c r="A182" s="57">
        <v>2.69</v>
      </c>
      <c r="B182" s="68" t="s">
        <v>316</v>
      </c>
      <c r="C182" s="59"/>
      <c r="D182" s="75"/>
      <c r="E182" s="76"/>
      <c r="F182" s="76"/>
      <c r="G182" s="76"/>
      <c r="H182" s="76"/>
      <c r="I182" s="76"/>
      <c r="J182" s="76"/>
      <c r="K182" s="76"/>
      <c r="L182" s="76"/>
      <c r="M182" s="76"/>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c r="AN182" s="77"/>
      <c r="AO182" s="77"/>
      <c r="AP182" s="77"/>
      <c r="AQ182" s="77"/>
      <c r="AR182" s="77"/>
      <c r="AS182" s="77"/>
      <c r="AT182" s="77"/>
      <c r="AU182" s="77"/>
      <c r="AV182" s="77"/>
      <c r="AW182" s="77"/>
      <c r="AX182" s="77"/>
      <c r="AY182" s="77"/>
      <c r="AZ182" s="77"/>
      <c r="BA182" s="77"/>
      <c r="BB182" s="77"/>
      <c r="BC182" s="78"/>
      <c r="HZ182" s="18"/>
      <c r="IA182" s="18">
        <v>2.69</v>
      </c>
      <c r="IB182" s="18" t="s">
        <v>316</v>
      </c>
      <c r="IC182" s="18"/>
      <c r="ID182" s="18"/>
    </row>
    <row r="183" spans="1:239" s="17" customFormat="1" ht="31.5">
      <c r="A183" s="57">
        <v>2.7</v>
      </c>
      <c r="B183" s="68" t="s">
        <v>321</v>
      </c>
      <c r="C183" s="59"/>
      <c r="D183" s="60">
        <v>40</v>
      </c>
      <c r="E183" s="61" t="s">
        <v>147</v>
      </c>
      <c r="F183" s="62">
        <v>342.35</v>
      </c>
      <c r="G183" s="63"/>
      <c r="H183" s="64"/>
      <c r="I183" s="65" t="s">
        <v>34</v>
      </c>
      <c r="J183" s="66">
        <f t="shared" si="4"/>
        <v>1</v>
      </c>
      <c r="K183" s="64" t="s">
        <v>35</v>
      </c>
      <c r="L183" s="64" t="s">
        <v>4</v>
      </c>
      <c r="M183" s="47"/>
      <c r="N183" s="46"/>
      <c r="O183" s="46"/>
      <c r="P183" s="48"/>
      <c r="Q183" s="46"/>
      <c r="R183" s="46"/>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9"/>
      <c r="BA183" s="45">
        <f t="shared" si="5"/>
        <v>13694</v>
      </c>
      <c r="BB183" s="50">
        <f t="shared" si="6"/>
        <v>13694</v>
      </c>
      <c r="BC183" s="51" t="str">
        <f t="shared" si="7"/>
        <v>INR  Thirteen Thousand Six Hundred &amp; Ninety Four  Only</v>
      </c>
      <c r="HZ183" s="18"/>
      <c r="IA183" s="18">
        <v>2.7</v>
      </c>
      <c r="IB183" s="18" t="s">
        <v>321</v>
      </c>
      <c r="IC183" s="18"/>
      <c r="ID183" s="18">
        <v>40</v>
      </c>
      <c r="IE183" s="17" t="s">
        <v>147</v>
      </c>
    </row>
    <row r="184" spans="1:238" s="17" customFormat="1" ht="15.75">
      <c r="A184" s="57">
        <v>2.71</v>
      </c>
      <c r="B184" s="68" t="s">
        <v>322</v>
      </c>
      <c r="C184" s="59"/>
      <c r="D184" s="75"/>
      <c r="E184" s="76"/>
      <c r="F184" s="76"/>
      <c r="G184" s="76"/>
      <c r="H184" s="76"/>
      <c r="I184" s="76"/>
      <c r="J184" s="76"/>
      <c r="K184" s="76"/>
      <c r="L184" s="76"/>
      <c r="M184" s="76"/>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c r="AN184" s="77"/>
      <c r="AO184" s="77"/>
      <c r="AP184" s="77"/>
      <c r="AQ184" s="77"/>
      <c r="AR184" s="77"/>
      <c r="AS184" s="77"/>
      <c r="AT184" s="77"/>
      <c r="AU184" s="77"/>
      <c r="AV184" s="77"/>
      <c r="AW184" s="77"/>
      <c r="AX184" s="77"/>
      <c r="AY184" s="77"/>
      <c r="AZ184" s="77"/>
      <c r="BA184" s="77"/>
      <c r="BB184" s="77"/>
      <c r="BC184" s="78"/>
      <c r="HZ184" s="18"/>
      <c r="IA184" s="18">
        <v>2.71</v>
      </c>
      <c r="IB184" s="18" t="s">
        <v>322</v>
      </c>
      <c r="IC184" s="18"/>
      <c r="ID184" s="18"/>
    </row>
    <row r="185" spans="1:239" s="17" customFormat="1" ht="327.75" customHeight="1">
      <c r="A185" s="57">
        <v>2.72</v>
      </c>
      <c r="B185" s="68" t="s">
        <v>323</v>
      </c>
      <c r="C185" s="59"/>
      <c r="D185" s="60">
        <v>1496</v>
      </c>
      <c r="E185" s="61" t="s">
        <v>53</v>
      </c>
      <c r="F185" s="62">
        <v>77.49</v>
      </c>
      <c r="G185" s="63"/>
      <c r="H185" s="64"/>
      <c r="I185" s="65" t="s">
        <v>34</v>
      </c>
      <c r="J185" s="66">
        <f t="shared" si="4"/>
        <v>1</v>
      </c>
      <c r="K185" s="64" t="s">
        <v>35</v>
      </c>
      <c r="L185" s="64" t="s">
        <v>4</v>
      </c>
      <c r="M185" s="47"/>
      <c r="N185" s="46"/>
      <c r="O185" s="46"/>
      <c r="P185" s="48"/>
      <c r="Q185" s="46"/>
      <c r="R185" s="46"/>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9"/>
      <c r="BA185" s="45">
        <f t="shared" si="5"/>
        <v>115925</v>
      </c>
      <c r="BB185" s="50">
        <f t="shared" si="6"/>
        <v>115925</v>
      </c>
      <c r="BC185" s="51" t="str">
        <f t="shared" si="7"/>
        <v>INR  One Lakh Fifteen Thousand Nine Hundred &amp; Twenty Five  Only</v>
      </c>
      <c r="HZ185" s="18"/>
      <c r="IA185" s="18">
        <v>2.72</v>
      </c>
      <c r="IB185" s="26" t="s">
        <v>323</v>
      </c>
      <c r="IC185" s="18"/>
      <c r="ID185" s="18">
        <v>1496</v>
      </c>
      <c r="IE185" s="17" t="s">
        <v>53</v>
      </c>
    </row>
    <row r="186" spans="1:239" s="17" customFormat="1" ht="102.75" customHeight="1">
      <c r="A186" s="57">
        <v>2.73</v>
      </c>
      <c r="B186" s="68" t="s">
        <v>324</v>
      </c>
      <c r="C186" s="59"/>
      <c r="D186" s="60">
        <v>40</v>
      </c>
      <c r="E186" s="61" t="s">
        <v>53</v>
      </c>
      <c r="F186" s="62">
        <v>145.99</v>
      </c>
      <c r="G186" s="63"/>
      <c r="H186" s="64"/>
      <c r="I186" s="65" t="s">
        <v>34</v>
      </c>
      <c r="J186" s="66">
        <f t="shared" si="4"/>
        <v>1</v>
      </c>
      <c r="K186" s="64" t="s">
        <v>35</v>
      </c>
      <c r="L186" s="64" t="s">
        <v>4</v>
      </c>
      <c r="M186" s="47"/>
      <c r="N186" s="46"/>
      <c r="O186" s="46"/>
      <c r="P186" s="48"/>
      <c r="Q186" s="46"/>
      <c r="R186" s="46"/>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9"/>
      <c r="BA186" s="45">
        <f t="shared" si="5"/>
        <v>5840</v>
      </c>
      <c r="BB186" s="50">
        <f t="shared" si="6"/>
        <v>5840</v>
      </c>
      <c r="BC186" s="51" t="str">
        <f t="shared" si="7"/>
        <v>INR  Five Thousand Eight Hundred &amp; Forty  Only</v>
      </c>
      <c r="HZ186" s="18"/>
      <c r="IA186" s="18">
        <v>2.73</v>
      </c>
      <c r="IB186" s="26" t="s">
        <v>324</v>
      </c>
      <c r="IC186" s="18"/>
      <c r="ID186" s="18">
        <v>40</v>
      </c>
      <c r="IE186" s="17" t="s">
        <v>53</v>
      </c>
    </row>
    <row r="187" spans="1:239" s="17" customFormat="1" ht="93.75" customHeight="1">
      <c r="A187" s="57">
        <v>2.74</v>
      </c>
      <c r="B187" s="68" t="s">
        <v>325</v>
      </c>
      <c r="C187" s="59"/>
      <c r="D187" s="60">
        <v>0.4</v>
      </c>
      <c r="E187" s="61" t="s">
        <v>53</v>
      </c>
      <c r="F187" s="62">
        <v>1736.88</v>
      </c>
      <c r="G187" s="63"/>
      <c r="H187" s="64"/>
      <c r="I187" s="65" t="s">
        <v>34</v>
      </c>
      <c r="J187" s="66">
        <f t="shared" si="4"/>
        <v>1</v>
      </c>
      <c r="K187" s="64" t="s">
        <v>35</v>
      </c>
      <c r="L187" s="64" t="s">
        <v>4</v>
      </c>
      <c r="M187" s="47"/>
      <c r="N187" s="46"/>
      <c r="O187" s="46"/>
      <c r="P187" s="48"/>
      <c r="Q187" s="46"/>
      <c r="R187" s="46"/>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9"/>
      <c r="BA187" s="45">
        <f t="shared" si="5"/>
        <v>695</v>
      </c>
      <c r="BB187" s="50">
        <f t="shared" si="6"/>
        <v>695</v>
      </c>
      <c r="BC187" s="51" t="str">
        <f t="shared" si="7"/>
        <v>INR  Six Hundred &amp; Ninety Five  Only</v>
      </c>
      <c r="HZ187" s="18"/>
      <c r="IA187" s="18">
        <v>2.74</v>
      </c>
      <c r="IB187" s="26" t="s">
        <v>325</v>
      </c>
      <c r="IC187" s="18"/>
      <c r="ID187" s="18">
        <v>0.4</v>
      </c>
      <c r="IE187" s="17" t="s">
        <v>53</v>
      </c>
    </row>
    <row r="188" spans="1:239" s="17" customFormat="1" ht="93" customHeight="1">
      <c r="A188" s="57">
        <v>2.75</v>
      </c>
      <c r="B188" s="68" t="s">
        <v>326</v>
      </c>
      <c r="C188" s="59"/>
      <c r="D188" s="60">
        <v>4</v>
      </c>
      <c r="E188" s="61" t="s">
        <v>334</v>
      </c>
      <c r="F188" s="62">
        <v>4138.75</v>
      </c>
      <c r="G188" s="63"/>
      <c r="H188" s="64"/>
      <c r="I188" s="65" t="s">
        <v>34</v>
      </c>
      <c r="J188" s="66">
        <f t="shared" si="4"/>
        <v>1</v>
      </c>
      <c r="K188" s="64" t="s">
        <v>35</v>
      </c>
      <c r="L188" s="64" t="s">
        <v>4</v>
      </c>
      <c r="M188" s="47"/>
      <c r="N188" s="46"/>
      <c r="O188" s="46"/>
      <c r="P188" s="48"/>
      <c r="Q188" s="46"/>
      <c r="R188" s="46"/>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9"/>
      <c r="BA188" s="45">
        <f t="shared" si="5"/>
        <v>16555</v>
      </c>
      <c r="BB188" s="50">
        <f t="shared" si="6"/>
        <v>16555</v>
      </c>
      <c r="BC188" s="51" t="str">
        <f t="shared" si="7"/>
        <v>INR  Sixteen Thousand Five Hundred &amp; Fifty Five  Only</v>
      </c>
      <c r="HZ188" s="18"/>
      <c r="IA188" s="18">
        <v>2.75</v>
      </c>
      <c r="IB188" s="26" t="s">
        <v>326</v>
      </c>
      <c r="IC188" s="18"/>
      <c r="ID188" s="18">
        <v>4</v>
      </c>
      <c r="IE188" s="17" t="s">
        <v>334</v>
      </c>
    </row>
    <row r="189" spans="1:239" s="17" customFormat="1" ht="60" customHeight="1">
      <c r="A189" s="57">
        <v>2.76</v>
      </c>
      <c r="B189" s="68" t="s">
        <v>327</v>
      </c>
      <c r="C189" s="59"/>
      <c r="D189" s="60">
        <v>10</v>
      </c>
      <c r="E189" s="61" t="s">
        <v>334</v>
      </c>
      <c r="F189" s="62">
        <v>2512.36</v>
      </c>
      <c r="G189" s="63"/>
      <c r="H189" s="64"/>
      <c r="I189" s="65" t="s">
        <v>34</v>
      </c>
      <c r="J189" s="66">
        <f t="shared" si="4"/>
        <v>1</v>
      </c>
      <c r="K189" s="64" t="s">
        <v>35</v>
      </c>
      <c r="L189" s="64" t="s">
        <v>4</v>
      </c>
      <c r="M189" s="47"/>
      <c r="N189" s="46"/>
      <c r="O189" s="46"/>
      <c r="P189" s="48"/>
      <c r="Q189" s="46"/>
      <c r="R189" s="46"/>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9"/>
      <c r="BA189" s="45">
        <f t="shared" si="5"/>
        <v>25124</v>
      </c>
      <c r="BB189" s="50">
        <f t="shared" si="6"/>
        <v>25124</v>
      </c>
      <c r="BC189" s="51" t="str">
        <f t="shared" si="7"/>
        <v>INR  Twenty Five Thousand One Hundred &amp; Twenty Four  Only</v>
      </c>
      <c r="HZ189" s="18"/>
      <c r="IA189" s="18">
        <v>2.76</v>
      </c>
      <c r="IB189" s="26" t="s">
        <v>327</v>
      </c>
      <c r="IC189" s="18"/>
      <c r="ID189" s="18">
        <v>10</v>
      </c>
      <c r="IE189" s="17" t="s">
        <v>334</v>
      </c>
    </row>
    <row r="190" spans="1:239" s="17" customFormat="1" ht="57" customHeight="1">
      <c r="A190" s="57">
        <v>2.77</v>
      </c>
      <c r="B190" s="68" t="s">
        <v>328</v>
      </c>
      <c r="C190" s="59"/>
      <c r="D190" s="60">
        <v>26</v>
      </c>
      <c r="E190" s="61" t="s">
        <v>334</v>
      </c>
      <c r="F190" s="62">
        <v>186.97</v>
      </c>
      <c r="G190" s="63"/>
      <c r="H190" s="64"/>
      <c r="I190" s="65" t="s">
        <v>34</v>
      </c>
      <c r="J190" s="66">
        <f t="shared" si="4"/>
        <v>1</v>
      </c>
      <c r="K190" s="64" t="s">
        <v>35</v>
      </c>
      <c r="L190" s="64" t="s">
        <v>4</v>
      </c>
      <c r="M190" s="47"/>
      <c r="N190" s="46"/>
      <c r="O190" s="46"/>
      <c r="P190" s="48"/>
      <c r="Q190" s="46"/>
      <c r="R190" s="46"/>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9"/>
      <c r="BA190" s="45">
        <f t="shared" si="5"/>
        <v>4861</v>
      </c>
      <c r="BB190" s="50">
        <f t="shared" si="6"/>
        <v>4861</v>
      </c>
      <c r="BC190" s="51" t="str">
        <f t="shared" si="7"/>
        <v>INR  Four Thousand Eight Hundred &amp; Sixty One  Only</v>
      </c>
      <c r="HZ190" s="18"/>
      <c r="IA190" s="18">
        <v>2.77</v>
      </c>
      <c r="IB190" s="26" t="s">
        <v>328</v>
      </c>
      <c r="IC190" s="18"/>
      <c r="ID190" s="18">
        <v>26</v>
      </c>
      <c r="IE190" s="17" t="s">
        <v>334</v>
      </c>
    </row>
    <row r="191" spans="1:239" s="17" customFormat="1" ht="36" customHeight="1">
      <c r="A191" s="57">
        <v>2.78</v>
      </c>
      <c r="B191" s="68" t="s">
        <v>329</v>
      </c>
      <c r="C191" s="59"/>
      <c r="D191" s="60">
        <v>8</v>
      </c>
      <c r="E191" s="61" t="s">
        <v>334</v>
      </c>
      <c r="F191" s="62">
        <v>356.9</v>
      </c>
      <c r="G191" s="63"/>
      <c r="H191" s="64"/>
      <c r="I191" s="65" t="s">
        <v>34</v>
      </c>
      <c r="J191" s="66">
        <f t="shared" si="4"/>
        <v>1</v>
      </c>
      <c r="K191" s="64" t="s">
        <v>35</v>
      </c>
      <c r="L191" s="64" t="s">
        <v>4</v>
      </c>
      <c r="M191" s="47"/>
      <c r="N191" s="46"/>
      <c r="O191" s="46"/>
      <c r="P191" s="48"/>
      <c r="Q191" s="46"/>
      <c r="R191" s="46"/>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9"/>
      <c r="BA191" s="45">
        <f t="shared" si="5"/>
        <v>2855</v>
      </c>
      <c r="BB191" s="50">
        <f t="shared" si="6"/>
        <v>2855</v>
      </c>
      <c r="BC191" s="51" t="str">
        <f t="shared" si="7"/>
        <v>INR  Two Thousand Eight Hundred &amp; Fifty Five  Only</v>
      </c>
      <c r="HZ191" s="18"/>
      <c r="IA191" s="18">
        <v>2.78</v>
      </c>
      <c r="IB191" s="26" t="s">
        <v>329</v>
      </c>
      <c r="IC191" s="18"/>
      <c r="ID191" s="18">
        <v>8</v>
      </c>
      <c r="IE191" s="17" t="s">
        <v>334</v>
      </c>
    </row>
    <row r="192" spans="1:239" s="17" customFormat="1" ht="67.5" customHeight="1">
      <c r="A192" s="57">
        <v>2.79</v>
      </c>
      <c r="B192" s="68" t="s">
        <v>330</v>
      </c>
      <c r="C192" s="59"/>
      <c r="D192" s="60">
        <v>10</v>
      </c>
      <c r="E192" s="61" t="s">
        <v>334</v>
      </c>
      <c r="F192" s="62">
        <v>2639.5</v>
      </c>
      <c r="G192" s="63"/>
      <c r="H192" s="64"/>
      <c r="I192" s="65" t="s">
        <v>34</v>
      </c>
      <c r="J192" s="66">
        <f t="shared" si="4"/>
        <v>1</v>
      </c>
      <c r="K192" s="64" t="s">
        <v>35</v>
      </c>
      <c r="L192" s="64" t="s">
        <v>4</v>
      </c>
      <c r="M192" s="47"/>
      <c r="N192" s="46"/>
      <c r="O192" s="46"/>
      <c r="P192" s="48"/>
      <c r="Q192" s="46"/>
      <c r="R192" s="46"/>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9"/>
      <c r="BA192" s="45">
        <f t="shared" si="5"/>
        <v>26395</v>
      </c>
      <c r="BB192" s="50">
        <f t="shared" si="6"/>
        <v>26395</v>
      </c>
      <c r="BC192" s="51" t="str">
        <f t="shared" si="7"/>
        <v>INR  Twenty Six Thousand Three Hundred &amp; Ninety Five  Only</v>
      </c>
      <c r="HZ192" s="18"/>
      <c r="IA192" s="18">
        <v>2.79</v>
      </c>
      <c r="IB192" s="26" t="s">
        <v>330</v>
      </c>
      <c r="IC192" s="18"/>
      <c r="ID192" s="18">
        <v>10</v>
      </c>
      <c r="IE192" s="17" t="s">
        <v>334</v>
      </c>
    </row>
    <row r="193" spans="1:239" s="17" customFormat="1" ht="63" customHeight="1">
      <c r="A193" s="57">
        <v>2.8</v>
      </c>
      <c r="B193" s="69" t="s">
        <v>331</v>
      </c>
      <c r="C193" s="59" t="s">
        <v>179</v>
      </c>
      <c r="D193" s="60">
        <v>6</v>
      </c>
      <c r="E193" s="61" t="s">
        <v>334</v>
      </c>
      <c r="F193" s="62">
        <v>345.17</v>
      </c>
      <c r="G193" s="63"/>
      <c r="H193" s="64"/>
      <c r="I193" s="65" t="s">
        <v>34</v>
      </c>
      <c r="J193" s="66">
        <f t="shared" si="4"/>
        <v>1</v>
      </c>
      <c r="K193" s="64" t="s">
        <v>35</v>
      </c>
      <c r="L193" s="64" t="s">
        <v>4</v>
      </c>
      <c r="M193" s="47"/>
      <c r="N193" s="46"/>
      <c r="O193" s="46"/>
      <c r="P193" s="48"/>
      <c r="Q193" s="46"/>
      <c r="R193" s="46"/>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9"/>
      <c r="BA193" s="45">
        <f t="shared" si="5"/>
        <v>2071</v>
      </c>
      <c r="BB193" s="50">
        <f t="shared" si="6"/>
        <v>2071</v>
      </c>
      <c r="BC193" s="51" t="str">
        <f t="shared" si="7"/>
        <v>INR  Two Thousand  &amp;Seventy One  Only</v>
      </c>
      <c r="HZ193" s="18"/>
      <c r="IA193" s="18">
        <v>2.8</v>
      </c>
      <c r="IB193" s="26" t="s">
        <v>331</v>
      </c>
      <c r="IC193" s="18" t="s">
        <v>179</v>
      </c>
      <c r="ID193" s="18">
        <v>6</v>
      </c>
      <c r="IE193" s="17" t="s">
        <v>334</v>
      </c>
    </row>
    <row r="194" spans="1:237" ht="28.5">
      <c r="A194" s="37" t="s">
        <v>36</v>
      </c>
      <c r="B194" s="38"/>
      <c r="C194" s="39"/>
      <c r="D194" s="40"/>
      <c r="E194" s="40"/>
      <c r="F194" s="40"/>
      <c r="G194" s="40"/>
      <c r="H194" s="41"/>
      <c r="I194" s="41"/>
      <c r="J194" s="41"/>
      <c r="K194" s="41"/>
      <c r="L194" s="42"/>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74">
        <f>SUM(BA14:BA193)</f>
        <v>3905608</v>
      </c>
      <c r="BB194" s="43">
        <f>SUM(BB16:BB193)</f>
        <v>3905608</v>
      </c>
      <c r="BC194" s="44" t="str">
        <f>SpellNumber(L194,BB194)</f>
        <v>  Thirty Nine Lakh Five Thousand Six Hundred &amp; Eight  Only</v>
      </c>
      <c r="IA194" s="3" t="s">
        <v>36</v>
      </c>
      <c r="IC194" s="3">
        <v>29911889</v>
      </c>
    </row>
    <row r="195" spans="1:237" ht="36.75" customHeight="1">
      <c r="A195" s="27" t="s">
        <v>37</v>
      </c>
      <c r="B195" s="28"/>
      <c r="C195" s="29"/>
      <c r="D195" s="72"/>
      <c r="E195" s="30" t="s">
        <v>42</v>
      </c>
      <c r="F195" s="21"/>
      <c r="G195" s="31"/>
      <c r="H195" s="32"/>
      <c r="I195" s="32"/>
      <c r="J195" s="32"/>
      <c r="K195" s="33"/>
      <c r="L195" s="20"/>
      <c r="M195" s="34"/>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73">
        <f>IF(ISBLANK(F195),0,IF(E195="Excess (+)",ROUND(BA194+(BA194*F195),2),IF(E195="Less (-)",ROUND(BA194+(BA194*F195*(-1)),2),IF(E195="At Par",BA194,0))))</f>
        <v>0</v>
      </c>
      <c r="BB195" s="35">
        <f>ROUND(BA195,0)</f>
        <v>0</v>
      </c>
      <c r="BC195" s="36" t="str">
        <f>SpellNumber($E$2,BB195)</f>
        <v>INR Zero Only</v>
      </c>
      <c r="IA195" s="3" t="s">
        <v>37</v>
      </c>
      <c r="IC195" s="3" t="s">
        <v>131</v>
      </c>
    </row>
    <row r="196" spans="1:237" ht="33.75" customHeight="1">
      <c r="A196" s="19" t="s">
        <v>38</v>
      </c>
      <c r="B196" s="19"/>
      <c r="C196" s="81" t="str">
        <f>BC195</f>
        <v>INR Zero Only</v>
      </c>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1"/>
      <c r="IA196" s="3" t="s">
        <v>38</v>
      </c>
      <c r="IC196" s="3" t="s">
        <v>130</v>
      </c>
    </row>
  </sheetData>
  <sheetProtection password="D850" sheet="1"/>
  <autoFilter ref="A11:BC196"/>
  <mergeCells count="95">
    <mergeCell ref="D184:BC184"/>
    <mergeCell ref="D173:BC173"/>
    <mergeCell ref="D175:BC175"/>
    <mergeCell ref="D176:BC176"/>
    <mergeCell ref="D178:BC178"/>
    <mergeCell ref="D180:BC180"/>
    <mergeCell ref="D182:BC182"/>
    <mergeCell ref="D161:BC161"/>
    <mergeCell ref="D162:BC162"/>
    <mergeCell ref="D164:BC164"/>
    <mergeCell ref="D168:BC168"/>
    <mergeCell ref="D171:BC171"/>
    <mergeCell ref="D172:BC172"/>
    <mergeCell ref="D148:BC148"/>
    <mergeCell ref="D150:BC150"/>
    <mergeCell ref="D152:BC152"/>
    <mergeCell ref="D154:BC154"/>
    <mergeCell ref="D156:BC156"/>
    <mergeCell ref="D159:BC159"/>
    <mergeCell ref="D138:BC138"/>
    <mergeCell ref="D140:BC140"/>
    <mergeCell ref="D141:BC141"/>
    <mergeCell ref="D144:BC144"/>
    <mergeCell ref="D145:BC145"/>
    <mergeCell ref="D147:BC147"/>
    <mergeCell ref="D128:BC128"/>
    <mergeCell ref="D129:BC129"/>
    <mergeCell ref="D132:BC132"/>
    <mergeCell ref="D133:BC133"/>
    <mergeCell ref="D135:BC135"/>
    <mergeCell ref="D136:BC136"/>
    <mergeCell ref="D115:BC115"/>
    <mergeCell ref="D117:BC117"/>
    <mergeCell ref="D120:BC120"/>
    <mergeCell ref="D122:BC122"/>
    <mergeCell ref="D123:BC123"/>
    <mergeCell ref="D126:BC126"/>
    <mergeCell ref="D104:BC104"/>
    <mergeCell ref="D106:BC106"/>
    <mergeCell ref="D109:BC109"/>
    <mergeCell ref="D110:BC110"/>
    <mergeCell ref="D111:BC111"/>
    <mergeCell ref="D113:BC113"/>
    <mergeCell ref="D90:BC90"/>
    <mergeCell ref="D92:BC92"/>
    <mergeCell ref="D93:BC93"/>
    <mergeCell ref="D97:BC97"/>
    <mergeCell ref="D99:BC99"/>
    <mergeCell ref="D102:BC102"/>
    <mergeCell ref="D79:BC79"/>
    <mergeCell ref="D82:BC82"/>
    <mergeCell ref="D83:BC83"/>
    <mergeCell ref="D85:BC85"/>
    <mergeCell ref="D87:BC87"/>
    <mergeCell ref="D88:BC88"/>
    <mergeCell ref="D68:BC68"/>
    <mergeCell ref="D70:BC70"/>
    <mergeCell ref="D72:BC72"/>
    <mergeCell ref="D74:BC74"/>
    <mergeCell ref="D75:BC75"/>
    <mergeCell ref="D77:BC77"/>
    <mergeCell ref="D55:BC55"/>
    <mergeCell ref="D56:BC56"/>
    <mergeCell ref="D60:BC60"/>
    <mergeCell ref="D62:BC62"/>
    <mergeCell ref="D64:BC64"/>
    <mergeCell ref="D66:BC66"/>
    <mergeCell ref="C196:BC196"/>
    <mergeCell ref="D14:BC14"/>
    <mergeCell ref="A1:L1"/>
    <mergeCell ref="A4:BC4"/>
    <mergeCell ref="A5:BC5"/>
    <mergeCell ref="A6:BC6"/>
    <mergeCell ref="A7:BC7"/>
    <mergeCell ref="D13:BC13"/>
    <mergeCell ref="B8:BC8"/>
    <mergeCell ref="D15:BC15"/>
    <mergeCell ref="A9:BC9"/>
    <mergeCell ref="D18:BC18"/>
    <mergeCell ref="D20:BC20"/>
    <mergeCell ref="D22:BC22"/>
    <mergeCell ref="D24:BC24"/>
    <mergeCell ref="D25:BC25"/>
    <mergeCell ref="D27:BC27"/>
    <mergeCell ref="D30:BC30"/>
    <mergeCell ref="D31:BC31"/>
    <mergeCell ref="D34:BC34"/>
    <mergeCell ref="D36:BC36"/>
    <mergeCell ref="D39:BC39"/>
    <mergeCell ref="D43:BC43"/>
    <mergeCell ref="D45:BC45"/>
    <mergeCell ref="D47:BC47"/>
    <mergeCell ref="D49:BC49"/>
    <mergeCell ref="D51:BC51"/>
    <mergeCell ref="D52:BC52"/>
  </mergeCells>
  <dataValidations count="21">
    <dataValidation type="list" allowBlank="1" showErrorMessage="1" sqref="E195">
      <formula1>"Select,Excess (+),Less (-)"</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5">
      <formula1>0</formula1>
      <formula2>99.9</formula2>
    </dataValidation>
    <dataValidation type="list" allowBlank="1" showErrorMessage="1" sqref="D13:D15 K16:K17 D18 K19 D20 K21 D22 K23 D24:D25 K26 D27 K28:K29 D30:D31 K32:K33 D34 K35 D36 K37:K38 D39 K40:K42 D43 K44 D45 K46 D47 K48 D49 K50 D51:D52 K53:K54 D55:D56 K57:K59 D60 K61 D62 K63 D64 K65 D66 K67 D68 K69 D70 K71 D72 K73 D74:D75 K76 D77 K78 D79 K80:K81 D82:D83 K84 D85 K86 D87:D88 K89 D90 K91 D92:D93 K94:K96 D97 K98 D99 K100:K101 D102 K103 D104 K105 D106 K107:K108 D109:D111 K112 D113 K114 D115 K116 D117 K118:K119 D120 K121 D122:D123 K124:K125 D126 K127 D128:D129 K130:K131 D132:D133 K134 D135:D136 K137 D138 K139 D140:D141 K142:K143 D144:D145 K146 D147:D148 K149">
      <formula1>"Partial Conversion,Full Conversion"</formula1>
    </dataValidation>
    <dataValidation type="list" allowBlank="1" showErrorMessage="1" sqref="D150 K151 D152 K153 D154 K155 D156 K157:K158 D159 K160 D161:D162 K163 D164 K165:K167 D168 K169:K170 D171:D173 K174 D175:D176 K177 D178 K179 D180 K181 D182 K183 K185:K193 D184">
      <formula1>"Partial Conversion,Full Conversion"</formula1>
    </dataValidation>
    <dataValidation type="list" allowBlank="1" showErrorMessage="1" sqref="C2">
      <formula1>"Normal,SingleWindow,Alternate"</formula1>
    </dataValidation>
    <dataValidation type="list" allowBlank="1" showErrorMessage="1" sqref="B2">
      <formula1>"Item Rate,Percentage,Item Wise"</formula1>
    </dataValidation>
    <dataValidation type="list" allowBlank="1" showErrorMessage="1" sqref="D2">
      <formula1>"INR Only,INR and Other Currency"</formula1>
    </dataValidation>
    <dataValidation type="decimal" allowBlank="1" showInputMessage="1" showErrorMessage="1" promptTitle="Rate Entry" prompt="Please enter the Basic Price in Rupees for this item. " errorTitle="Invaid Entry" error="Only Numeric Values are allowed. " sqref="G16:H17 G19:H19 G21:H21 G23:H23 G26:H26 G28:H29 G32:H33 G35:H35 G37:H38 G40:H42 G44:H44 G46:H46 G48:H48 G50:H50 G53:H54 G57:H59 G61:H61 G63:H63 G65:H65 G67:H67 G69:H69 G71:H71 G73:H73 G76:H76 G78:H78 G80:H81 G84:H84 G86:H86 G89:H89 G91:H91 G94:H96 G98:H98 G100:H101 G103:H103 G105:H105 G107:H108 G112:H112 G114:H114 G116:H116 G118:H119 G121:H121 G124:H125 G127:H127 G130:H131 G134:H134 G137:H137 G139:H139 G142:H143 G146:H146 G149:H149 G151:H151 G153:H153 G155:H155 G157:H158 G160:H160 G163:H163 G165:H167 G169:H170 G174:H174 G177:H177 G179:H179 G181:H181 G183:H183 G185:H193">
      <formula1>0</formula1>
      <formula2>999999999999999</formula2>
    </dataValidation>
    <dataValidation allowBlank="1" showInputMessage="1" showErrorMessage="1" promptTitle="Addition / Deduction" prompt="Please Choose the correct One" sqref="J16:J17 J19 J21 J23 J26 J28:J29 J32:J33 J35 J37:J38 J40:J42 J44 J46 J48 J50 J53:J54 J57:J59 J61 J63 J65 J67 J69 J71 J73 J76 J78 J80:J81 J84 J86 J89 J91 J94:J96 J98 J100:J101 J103 J105 J107:J108 J112 J114 J116 J118:J119 J121 J124:J125 J127 J130:J131 J134 J137 J139 J142:J143 J146 J149 J151 J153 J155 J157:J158 J160 J163 J165:J167 J169:J170 J174 J177 J179 J181 J183 J185:J193"/>
    <dataValidation type="list" showErrorMessage="1" sqref="I16:I17 I19 I21 I23 I26 I28:I29 I32:I33 I35 I37:I38 I40:I42 I44 I46 I48 I50 I53:I54 I57:I59 I61 I63 I65 I67 I69 I71 I73 I76 I78 I80:I81 I84 I86 I89 I91 I94:I96 I98 I100:I101 I103 I105 I107:I108 I112 I114 I116 I118:I119 I121 I124:I125 I127 I130:I131 I134 I137 I139 I142:I143 I146 I149 I151 I153 I155 I157:I158 I160 I163 I165:I167 I169:I170 I174 I177 I179 I181 I183 I185:I193">
      <formula1>"Excess(+),Less(-)"</formula1>
    </dataValidation>
    <dataValidation type="decimal" allowBlank="1" showInputMessage="1" showErrorMessage="1" promptTitle="Rate Entry" prompt="Please enter the Other Taxes2 in Rupees for this item. " errorTitle="Invaid Entry" error="Only Numeric Values are allowed. " sqref="N16:O17 N19:O19 N21:O21 N23:O23 N26:O26 N28:O29 N32:O33 N35:O35 N37:O38 N40:O42 N44:O44 N46:O46 N48:O48 N50:O50 N53:O54 N57:O59 N61:O61 N63:O63 N65:O65 N67:O67 N69:O69 N71:O71 N73:O73 N76:O76 N78:O78 N80:O81 N84:O84 N86:O86 N89:O89 N91:O91 N94:O96 N98:O98 N100:O101 N103:O103 N105:O105 N107:O108 N112:O112 N114:O114 N116:O116 N118:O119 N121:O121 N124:O125 N127:O127 N130:O131 N134:O134 N137:O137 N139:O139 N142:O143 N146:O146 N149:O149 N151:O151 N153:O153 N155:O155 N157:O158 N160:O160 N163:O163 N165:O167 N169:O170 N174:O174 N177:O177 N179:O179 N181:O181 N183:O183 N185:O19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R17 R19 R21 R23 R26 R28:R29 R32:R33 R35 R37:R38 R40:R42 R44 R46 R48 R50 R53:R54 R57:R59 R61 R63 R65 R67 R69 R71 R73 R76 R78 R80:R81 R84 R86 R89 R91 R94:R96 R98 R100:R101 R103 R105 R107:R108 R112 R114 R116 R118:R119 R121 R124:R125 R127 R130:R131 R134 R137 R139 R142:R143 R146 R149 R151 R153 R155 R157:R158 R160 R163 R165:R167 R169:R170 R174 R177 R179 R181 R183 R185:R19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Q17 Q19 Q21 Q23 Q26 Q28:Q29 Q32:Q33 Q35 Q37:Q38 Q40:Q42 Q44 Q46 Q48 Q50 Q53:Q54 Q57:Q59 Q61 Q63 Q65 Q67 Q69 Q71 Q73 Q76 Q78 Q80:Q81 Q84 Q86 Q89 Q91 Q94:Q96 Q98 Q100:Q101 Q103 Q105 Q107:Q108 Q112 Q114 Q116 Q118:Q119 Q121 Q124:Q125 Q127 Q130:Q131 Q134 Q137 Q139 Q142:Q143 Q146 Q149 Q151 Q153 Q155 Q157:Q158 Q160 Q163 Q165:Q167 Q169:Q170 Q174 Q177 Q179 Q181 Q183 Q185:Q19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M17 M19 M21 M23 M26 M28:M29 M32:M33 M35 M37:M38 M40:M42 M44 M46 M48 M50 M53:M54 M57:M59 M61 M63 M65 M67 M69 M71 M73 M76 M78 M80:M81 M84 M86 M89 M91 M94:M96 M98 M100:M101 M103 M105 M107:M108 M112 M114 M116 M118:M119 M121 M124:M125 M127 M130:M131 M134 M137 M139 M142:M143 M146 M149 M151 M153 M155 M157:M158 M160 M163 M165:M167 M169:M170 M174 M177 M179 M181 M183 M185:M193">
      <formula1>0</formula1>
      <formula2>999999999999999</formula2>
    </dataValidation>
    <dataValidation type="decimal" allowBlank="1" showInputMessage="1" showErrorMessage="1" promptTitle="Quantity" prompt="Please enter the Quantity for this item. " errorTitle="Invalid Entry" error="Only Numeric Values are allowed. " sqref="D16:D17 D19 D21 D23 D26 D28:D29 D32:D33 D35 D37:D38 D40:D42 D44 D46 D48 D50 D53:D54 D57:D59 D61 D63 D65 D67 D69 D71 D73 D76 D78 D80:D81 D84 D86 D89 D91 D94:D96 D98 D100:D101 D103 D105 D107:D108 D112 D114 D116 D118:D119 D121 D124:D125 D127 D130:D131 D134 D137 D139 D142:D143 D146 D149 D151 D153 D155 D157:D158 D160 D163 D165:D167 D169:D170 D174 D177 D179 D181 D183 D185:D19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F17 F19 F21 F23 F26 F28:F29 F32:F33 F35 F37:F38 F40:F42 F44 F46 F48 F50 F53:F54 F57:F59 F61 F63 F65 F67 F69 F71 F73 F76 F78 F80:F81 F84 F86 F89 F91 F94:F96 F98 F100:F101 F103 F105 F107:F108 F112 F114 F116 F118:F119 F121 F124:F125 F127 F130:F131 F134 F137 F139 F142:F143 F146 F149 F151 F153 F155 F157:F158 F160 F163 F165:F167 F169:F170 F174 F177 F179 F181 F183 F185:F193">
      <formula1>0</formula1>
      <formula2>999999999999999</formula2>
    </dataValidation>
    <dataValidation type="list" allowBlank="1" showInputMessage="1" showErrorMessage="1" sqref="L196 L185 L186 L187 L188 L189 L190 L19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formula1>"INR"</formula1>
    </dataValidation>
    <dataValidation type="list" allowBlank="1" showInputMessage="1" showErrorMessage="1" sqref="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93 L192">
      <formula1>"INR"</formula1>
    </dataValidation>
    <dataValidation allowBlank="1" showInputMessage="1" showErrorMessage="1" promptTitle="Itemcode/Make" prompt="Please enter text" sqref="C14:C193"/>
    <dataValidation type="decimal" allowBlank="1" showInputMessage="1" showErrorMessage="1" errorTitle="Invalid Entry" error="Only Numeric Values are allowed. " sqref="A14:A193">
      <formula1>0</formula1>
      <formula2>999999999999999</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95">
      <formula1>IF(E195="Select",-1,IF(E195="At Par",0,0))</formula1>
      <formula2>IF(E195="Select",-1,IF(E195="At Par",0,0.99))</formula2>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F4" sqref="F4"/>
    </sheetView>
  </sheetViews>
  <sheetFormatPr defaultColWidth="9.140625" defaultRowHeight="15"/>
  <sheetData>
    <row r="6" spans="5:11" ht="15">
      <c r="E6" s="88" t="s">
        <v>39</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DOIP_Office</cp:lastModifiedBy>
  <cp:lastPrinted>2022-11-30T09:45:33Z</cp:lastPrinted>
  <dcterms:created xsi:type="dcterms:W3CDTF">2009-01-30T06:42:42Z</dcterms:created>
  <dcterms:modified xsi:type="dcterms:W3CDTF">2023-08-25T10:06:11Z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