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450"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'BoQ1'!$A$11:$BC$216</definedName>
    <definedName name="_xlfn.SINGLE" hidden="1">#NAME?</definedName>
    <definedName name="boq_type">#REF!</definedName>
    <definedName name="boq_version" localSheetId="0">'[3]Config'!$C$2:$C$3</definedName>
    <definedName name="boq_version">'[2]Config'!$C$2:$C$3</definedName>
    <definedName name="conversion_type" localSheetId="0">'[3]Config'!$E$2:$E$3</definedName>
    <definedName name="conversion_type">'[2]Config'!$E$2:$E$3</definedName>
    <definedName name="cstvat">#REF!</definedName>
    <definedName name="currency_name" localSheetId="0">'[3]Config'!$F$2:$F$8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'[1]PRICE BID'!#REF!</definedName>
    <definedName name="option9">'[1]PRICE BID'!#REF!</definedName>
    <definedName name="other_boq" localSheetId="0">'[3]Config'!$G$2:$G$5</definedName>
    <definedName name="other_boq">'[2]Config'!$G$2:$G$5</definedName>
    <definedName name="_xlnm.Print_Area" localSheetId="0">'BoQ1'!$A$1:$BC$216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'[1]PRICE BID'!$G$14</definedName>
  </definedNames>
  <calcPr fullCalcOnLoad="1" fullPrecision="0"/>
</workbook>
</file>

<file path=xl/sharedStrings.xml><?xml version="1.0" encoding="utf-8"?>
<sst xmlns="http://schemas.openxmlformats.org/spreadsheetml/2006/main" count="1543" uniqueCount="484">
  <si>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</si>
  <si>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</si>
  <si>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</si>
  <si>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</si>
  <si>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</si>
  <si>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</si>
  <si>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</si>
  <si>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</si>
  <si>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</si>
  <si>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</si>
  <si>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</si>
  <si>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</si>
  <si>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</si>
  <si>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</si>
  <si>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</si>
  <si>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</si>
  <si>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</si>
  <si>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</si>
  <si>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</si>
  <si>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</si>
  <si>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</si>
  <si>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</si>
  <si>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</si>
  <si>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</si>
  <si>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</si>
  <si>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</si>
  <si>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</si>
  <si>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</si>
  <si>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</si>
  <si>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</si>
  <si>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</si>
  <si>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</si>
  <si>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</si>
  <si>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</si>
  <si>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</si>
  <si>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</si>
  <si>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</si>
  <si>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</si>
  <si>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</si>
  <si>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</si>
  <si>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</si>
  <si>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</si>
  <si>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</si>
  <si>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</si>
  <si>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</si>
  <si>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</si>
  <si>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</si>
  <si>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</si>
  <si>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</si>
  <si>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</si>
  <si>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</si>
  <si>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</si>
  <si>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</si>
  <si>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</si>
  <si>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</si>
  <si>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</si>
  <si>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</si>
  <si>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</si>
  <si>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</si>
  <si>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</si>
  <si>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</si>
  <si>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</si>
  <si>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</si>
  <si>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</si>
  <si>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</si>
  <si>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</si>
  <si>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</si>
  <si>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</si>
  <si>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</si>
  <si>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</si>
  <si>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</si>
  <si>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</si>
  <si>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</si>
  <si>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</si>
  <si>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</si>
  <si>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</si>
  <si>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</si>
  <si>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</si>
  <si>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</si>
  <si>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</si>
  <si>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</si>
  <si>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no.40</t>
  </si>
  <si>
    <t>item no.41</t>
  </si>
  <si>
    <t>Cum</t>
  </si>
  <si>
    <t>Mtr.</t>
  </si>
  <si>
    <t>Nos.</t>
  </si>
  <si>
    <t>Component</t>
  </si>
  <si>
    <t xml:space="preserve">Supply installation testing and commissioning of cubical type LT panel-01 (IEC 61439 ) suitable for 4000Amp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</si>
  <si>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The panel shall be equipped with relays, timers set of CT's for metering &amp; protection and energy analyser/meter (on all incomer and outgoing feeders)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</si>
  <si>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 xml:space="preserve">Incoming </t>
  </si>
  <si>
    <t>2 No's 4000A, FP,  EDO,50KA, ACB with microprocessor release (O/L, S/C &amp; E/F protention) saftey shutter,SCM, CC, 4NO+4NC Aux. Contacts, interlock, shunt Trip contact T&amp;C. etc. suitable to connect with the bus duct and through cables. ABB-Emax2/ Schneider MTZ/Siemens 3VA</t>
  </si>
  <si>
    <t>Both Incomer shall have class-b SPD of DEHN make. With 50KA 40A MPCB Protection.</t>
  </si>
  <si>
    <t>OutGoing:</t>
  </si>
  <si>
    <t>4 nos. 400 A, FP, 36 kA,MCCB with thermomagnetic release O/C,S/C protection, rotary  operated handle mechanism-4Nos, FP Spreader(8x4=32Nos) for MCCB 400A- 4 Nos</t>
  </si>
  <si>
    <t xml:space="preserve">all out goings with ON.OFF, Trip, Spring charge indication.communicable type Digital multifunction energy meter(RS 485).Digital Amp meter with selector switches etc. </t>
  </si>
  <si>
    <t xml:space="preserve">Note : All ACBs and MCCB's aux. contacts for ON/OFF and trip spare contacts to be wired up to terminal block. </t>
  </si>
  <si>
    <t>The panel shall be equipped with relays, timers set of CT's for metering &amp; protection and energy analyser/meter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</si>
  <si>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All the Incomer shall have class-b SPD of DEHN make. With 50KA 40A MPCB Protection.</t>
  </si>
  <si>
    <t xml:space="preserve">OutGoing: </t>
  </si>
  <si>
    <t xml:space="preserve">all outgoings with ON,OFF,Trip, spring charge indication. Communicable Digital multifunction energy meter(RS 485) . Digital Amp meter with selector switches etc. </t>
  </si>
  <si>
    <t>S&amp;I, testing &amp; commissioning 4000 amp   TPN aluminum bus duct with MS enclosure,  as pe r enclosed  specifications     E-02.</t>
  </si>
  <si>
    <t>S&amp;I, testing &amp; commissioning  4000amp TPN copper  flexible links to connect tranformer LT bus duct as per enclosed  specifications E-02.</t>
  </si>
  <si>
    <t>Earthing with G.I. earth plate 600 mm X 600 mm X 6 mm thick
including accessories, and providing masonry enclosure with
cover plate having locking arrangement and watering pipe of
2.7 metre long etc. with charcoal/ coke and salt as required.</t>
  </si>
  <si>
    <t>Providing and fixing 25 mm X 5 mm G.I. strip on surface or in recess for connections etc. as required.</t>
  </si>
  <si>
    <t>Supplying and making end termination with brass compression gland and aluminium lugs for following size of PVC insulated and PVC sheathed / XLPE aluminium conductor cable of 1.1 KV grade as required.</t>
  </si>
  <si>
    <t xml:space="preserve">3½ X 400 sq. mm (82mm) </t>
  </si>
  <si>
    <t>Supplying and making straight through joint with heat
shrinkable kit including ferrules and other jointing materials for
following size of PVC insulated and PVC sheathed / XLPE
aluminium conductor cable of 1.1 KV grade as required.</t>
  </si>
  <si>
    <t>3½ X 300 sq. mm</t>
  </si>
  <si>
    <t>3½ X 400 sq. mm</t>
  </si>
  <si>
    <t>Providing, laying and fixing following dia G.I. pipe (medium class) in ground complete with G.I. fittings including trenching (75 cm deep)and re-filling etc. as required</t>
  </si>
  <si>
    <t>100 mm Dia</t>
  </si>
  <si>
    <t>Providing brick work (in width 225 mm or more) with F.P.S. bricks of class designation 7.5 in cement mortar 1:4 (1 cement : 4 coarse sand) at all levels</t>
  </si>
  <si>
    <t>item no.38</t>
  </si>
  <si>
    <t>item no.39</t>
  </si>
  <si>
    <t xml:space="preserve">breaker control  switch TNC, Digital voltmeter/Ammeter Cl-1.0 with selector switch, Electronic KWH meter Cl-1.0, CT-4000/5A, Cl1.0, 15KVA cast rasin for metering, protection CTs 4000/5A, Cl-5P10, 15VA cast rasin IDMT relay , Trip circuit supervision relay , Phase indicating Lamp LED Type"Red, Tellow, Blue" Auto / Amnual selector switch Auxiliary contactors with 2NO+2NC , 2A SP MCB 10KA for cont. CKT. </t>
  </si>
  <si>
    <t>Bus bar: 1 No.4000 A, 50HZ,  FP, Aliminium Bus Bar</t>
  </si>
  <si>
    <t>2 nos.2500 A, FP, EDO, 50 kA ACB with MPR based release (O/L, S/C &amp; E/F protection) safety shutter, Aux. contacts 4NONC-2Nos, Breaker control switch TNC- 2Nos. 2A SP MCB 10KA for cont. CKT- 2nos.</t>
  </si>
  <si>
    <t>2 nos.1600 A, FP, EDO, 50 kA ACB with MPR based release (O/L, S/C &amp; E/F protection) safety shutter, Aux. contacts 4NONC-2Nos, Breaker control switch TNC- 2Nos. 2A SP MCB 10KA for cont. CKT- 2nos.</t>
  </si>
  <si>
    <t>3 nos. 800 A, FP, 36 kA,MCCB with thermomagnetic release O/C,S/C protection, rotary  operated handle mechanism-3Nos, FP Spreader(8x3=24Nos) for MCCB 800A- 3 Nos</t>
  </si>
  <si>
    <t>2 nos. 630 A, FP, 36 kA,MCCB with thermomagnetic release O/C,S/C protection, rotary  operated handle mechanism-2Nos, FP Spreader(8x2=16Nos) for MCCB 630A- 2Nos</t>
  </si>
  <si>
    <t xml:space="preserve">Supply installation testing and commissioning of cubical type DG set LT panel -2 (IEC 61439), suitable for 1600 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</si>
  <si>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3 No's 1250A, FP,  50KA, 4 pole ACB ( for 3x750 KVA SG sets) with microprocessor release (O/L, S/C &amp; E/F protention) saftey shutter,SCM, CC, 4NO+4NC Aux. Contacts, interlock, shunt Trip contact T&amp;C. etc. with 2 nos. 1250 A bus coupler (DG1 &amp; DG2) (DG2-DG3) with all protections and metering.</t>
  </si>
  <si>
    <t xml:space="preserve">breaker control  switch TNC, Digital voltmeter/Ammeter Cl-1.0 with selector switch, Electronic KWH meter Cl-1.0, CT-1250/5A, Cl1.0, 15VA cast rasin for metering, protection CTs 1250/5A, Cl-5P10, 15VA cast rasin IDMT relay , Trip circuit supervision relay , Phase indicating Lamp LED Type"Red, Tellow, Blue" Auto / Amnual selector switch Auxiliary contactors with 2NO+2NC , 2A SP MCB 10KA for cont. CKT. </t>
  </si>
  <si>
    <t>Bus bar: 1 No.1600 A, 50HZ,  FP, Aliminium Bus Bar</t>
  </si>
  <si>
    <t>3 nos. 800 A, FP, 36 kA,MCCB with thermomagnetic release O/C,S/C protection, rotary  operated handle mechanism- 3Nos, 2A SP MCB for cont. CKT.- 3 Nos</t>
  </si>
  <si>
    <t>8 nos. 400 A, FP, 36 kA,MCCB with thermomagnetic release O/C,S/C protection, rotary  operated handle mechanism- 8Nos, 2A SP MCB for cont. CKT.- 8 Nos</t>
  </si>
  <si>
    <t>4 nos. 250 A, FP, 36 kA,MCCB with thermomagnetic release O/C,S/C protection - 3nos, rotary  operated handle mechanism-4Nos,  FP Spreader for MCCB 250A- 4 Nos</t>
  </si>
  <si>
    <t>No.</t>
  </si>
  <si>
    <t>Set</t>
  </si>
  <si>
    <t>INR Zero Only</t>
  </si>
  <si>
    <t>Excess (+)</t>
  </si>
  <si>
    <t>WOOD AND P. V. C. WORK</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</si>
  <si>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</si>
  <si>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</si>
  <si>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FINISHING</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</si>
  <si>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</si>
  <si>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</si>
  <si>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</si>
  <si>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</si>
  <si>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Dismantling and Demolishing</t>
  </si>
  <si>
    <t>Tender Inviting Authority: DOIP, IIT Kanpur</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</si>
  <si>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</si>
  <si>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</si>
  <si>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</si>
  <si>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</si>
  <si>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</si>
  <si>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</si>
  <si>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</si>
  <si>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</si>
  <si>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</si>
  <si>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</si>
  <si>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</si>
  <si>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</si>
  <si>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</si>
  <si>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</si>
  <si>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</si>
  <si>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</si>
  <si>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</si>
  <si>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</si>
  <si>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</si>
  <si>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</si>
  <si>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</si>
  <si>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</si>
  <si>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</si>
  <si>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</si>
  <si>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</si>
  <si>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</si>
  <si>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</si>
  <si>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</si>
  <si>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CEMENT CONCRETE (CAST IN SITU)</t>
  </si>
  <si>
    <t>Providing and laying in position cement concrete of specified grade excluding the cost of centering and shuttering - All work up to plinth level :</t>
  </si>
  <si>
    <t>REINFORCED CEMENT CONCRETE</t>
  </si>
  <si>
    <t>Centering and shuttering including strutting, propping etc. and removal of form for</t>
  </si>
  <si>
    <t>Thermo-Mechanically Treated bars of grade Fe-500D or more.</t>
  </si>
  <si>
    <t>MASONRY WORK</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</si>
  <si>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</si>
  <si>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</si>
  <si>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FLOORING</t>
  </si>
  <si>
    <t>15 mm cement plaster on rough side of single or half brick wall of mix:</t>
  </si>
  <si>
    <t>1:6 (1 cement: 6 coarse sand)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</si>
  <si>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</si>
  <si>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WATER PROOFING</t>
  </si>
  <si>
    <t>cum</t>
  </si>
  <si>
    <t>Half brick masonry with common burnt clay F.P.S. (non modular) bricks of class designation 7.5 in superstructure above plinth level up to floor V level.</t>
  </si>
  <si>
    <t>Cement mortar 1:4 (1 cement :4 coarse sand)</t>
  </si>
  <si>
    <t>150x10 mm</t>
  </si>
  <si>
    <t>12 mm cement plaster of mix :</t>
  </si>
  <si>
    <t>6 mm cement plaster of mix :</t>
  </si>
  <si>
    <t>1:3 (1 cement : 3 fine sand)</t>
  </si>
  <si>
    <t>Two or more coats on new work over an under coat of suitable shade with ordinary paint of approved brand and manufacture</t>
  </si>
  <si>
    <t>sqm</t>
  </si>
  <si>
    <t>metre</t>
  </si>
  <si>
    <t>kg</t>
  </si>
  <si>
    <t>each</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</si>
  <si>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</si>
  <si>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</si>
  <si>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</si>
  <si>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</si>
  <si>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</si>
  <si>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</si>
  <si>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</si>
  <si>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</si>
  <si>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</si>
  <si>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</si>
  <si>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</si>
  <si>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</si>
  <si>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</si>
  <si>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</si>
  <si>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</si>
  <si>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</si>
  <si>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</si>
  <si>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</si>
  <si>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</si>
  <si>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</si>
  <si>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</si>
  <si>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</si>
  <si>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</si>
  <si>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</si>
  <si>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</si>
  <si>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</si>
  <si>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</si>
  <si>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</si>
  <si>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</si>
  <si>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</si>
  <si>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</si>
  <si>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</si>
  <si>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</si>
  <si>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</si>
  <si>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</si>
  <si>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</si>
  <si>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</si>
  <si>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</si>
  <si>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</si>
  <si>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</si>
  <si>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</si>
  <si>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</si>
  <si>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</si>
  <si>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</si>
  <si>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</si>
  <si>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</si>
  <si>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</si>
  <si>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</si>
  <si>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</si>
  <si>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</si>
  <si>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</si>
  <si>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</si>
  <si>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</si>
  <si>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</si>
  <si>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</si>
  <si>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</si>
  <si>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</si>
  <si>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</si>
  <si>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</si>
  <si>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</si>
  <si>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</si>
  <si>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</si>
  <si>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</si>
  <si>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</si>
  <si>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</si>
  <si>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</si>
  <si>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</si>
  <si>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</si>
  <si>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</si>
  <si>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</si>
  <si>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</si>
  <si>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</si>
  <si>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</si>
  <si>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</si>
  <si>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</si>
  <si>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</si>
  <si>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</si>
  <si>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</si>
  <si>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</si>
  <si>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</si>
  <si>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</si>
  <si>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</si>
  <si>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</si>
  <si>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</si>
  <si>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</si>
  <si>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</si>
  <si>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</si>
  <si>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</si>
  <si>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</si>
  <si>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</si>
  <si>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</si>
  <si>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</si>
  <si>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</si>
  <si>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</si>
  <si>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</si>
  <si>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</si>
  <si>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</si>
  <si>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</si>
  <si>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</si>
  <si>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</si>
  <si>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</si>
  <si>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</si>
  <si>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</si>
  <si>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</si>
  <si>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</si>
  <si>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</si>
  <si>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</si>
  <si>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</si>
  <si>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</si>
  <si>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</si>
  <si>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</si>
  <si>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</si>
  <si>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</si>
  <si>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</si>
  <si>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</si>
  <si>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</si>
  <si>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</si>
  <si>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</si>
  <si>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</si>
  <si>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</si>
  <si>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</si>
  <si>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</si>
  <si>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</si>
  <si>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</si>
  <si>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</si>
  <si>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</si>
  <si>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</si>
  <si>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</si>
  <si>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</si>
  <si>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</si>
  <si>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</si>
  <si>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Each</t>
  </si>
  <si>
    <t>1:2:4 (1 cement : 2 coarse sand (zone-III) derived from natural sources : 4 graded stone aggregate 20 mm nominal size derived from natural sources)</t>
  </si>
  <si>
    <t>Shelves (Cast in situ)</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</si>
  <si>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</si>
  <si>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</si>
  <si>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</si>
  <si>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</si>
  <si>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</si>
  <si>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</si>
  <si>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Providing and fixing ISI marked oxidised M.S. handles conforming to IS:4992 with necessary screws etc. complete :</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</si>
  <si>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</si>
  <si>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</si>
  <si>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</si>
  <si>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</si>
  <si>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</si>
  <si>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</si>
  <si>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</si>
  <si>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</si>
  <si>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</si>
  <si>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</si>
  <si>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</si>
  <si>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</si>
  <si>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</si>
  <si>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</si>
  <si>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Hacking of CC flooring including cleaning for surface etc. complete as per direction of the Engineer-in-Charge.</t>
  </si>
  <si>
    <t>Demolishing cement concrete manually/ by mechanical means including disposal of material within 50 metres lead as per direction of Engineer - in - charge.</t>
  </si>
  <si>
    <t>Nominal concrete 1:3:6 or richer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</si>
  <si>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</si>
  <si>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</si>
  <si>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</si>
  <si>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Of area 3 sq. metres and below</t>
  </si>
  <si>
    <t>Taking out doors, windows and clerestory window shutters (steel or wood) including stacking within 50 metres lead :</t>
  </si>
  <si>
    <t>Dismantling old plaster or skirting raking out joints and cleaning the surface for plaster including disposal of rubbish to the dumping ground within 50 metres lead.</t>
  </si>
  <si>
    <t>SANITARY INSTALLATIONS</t>
  </si>
  <si>
    <t>Providing and fixing wash basin with C.I. brackets, 15 mm C.P. brass pillar taps, 32 mm C.P. brass waste of standard pattern, including painting of fittings and brackets, cutting and making good the walls wherever require:</t>
  </si>
  <si>
    <t>Providing and fixing Stainless Steel A ISI 304 (18/8) kitchen sink as per IS:13983 with C.I. brackets and stainless steel plug 40 mm, including painting of fittings and brackets, cutting and making good the walls wherever required :</t>
  </si>
  <si>
    <t>Kitchen sink with drain board</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</si>
  <si>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</si>
  <si>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</si>
  <si>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</si>
  <si>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</si>
  <si>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</si>
  <si>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</si>
  <si>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75 mm diameter :</t>
  </si>
  <si>
    <t>Sand cast iron S&amp;S as per IS - 3989</t>
  </si>
  <si>
    <t>Providing and fixing plain bend of required degree.</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</si>
  <si>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</si>
  <si>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</si>
  <si>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</si>
  <si>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</si>
  <si>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</si>
  <si>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</si>
  <si>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</si>
  <si>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WATER SUPPLY</t>
  </si>
  <si>
    <t>Providing and fixing G.I. pipes complete with G.I. fittings and clamps, i/c cutting and making good the walls etc.   Internal work - Exposed on wall</t>
  </si>
  <si>
    <t>15 mm dia nominal bore</t>
  </si>
  <si>
    <t>20 mm dia nominal bore</t>
  </si>
  <si>
    <t>Providing and fixing G.I. Pipes complete with G.I. fittings and clamps, i/c making good the walls etc. concealed pipe, including painting with anti corrosive bitumastic paint, cutting chases and making good the wall :</t>
  </si>
  <si>
    <t>20 mm nominal bore</t>
  </si>
  <si>
    <t>Providing and fixing uplasticised PVC connection pipe with brass unions :</t>
  </si>
  <si>
    <t>45 cm length</t>
  </si>
  <si>
    <t>15 mm nominal bore</t>
  </si>
  <si>
    <t>Providing and fixing G.I. Union in G.I. pipe including cutting and threading the pipe and making long screws etc. complete (New work)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</si>
  <si>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</si>
  <si>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</si>
  <si>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</si>
  <si>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</si>
  <si>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</si>
  <si>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</si>
  <si>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</si>
  <si>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Making chases up to 7.5x7.5 cm in walls including making good and finishing with matching surface after housing G.I. pipe etc.</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</si>
  <si>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</si>
  <si>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</si>
  <si>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</si>
  <si>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</si>
  <si>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</si>
  <si>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</si>
  <si>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</si>
  <si>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</si>
  <si>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</si>
  <si>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laying in position specified grade of reinforced cement concrete, excluding the cost of centering, shuttering, finishing and reinforcement - All work up to plinth level :</t>
  </si>
  <si>
    <t>1:1.5:3 (1 cement : 1.5 coarse sand (zone-III) derived from natural sources : 3 graded stone aggregate 20 mm nominal size de rived from natural sources)</t>
  </si>
  <si>
    <t>Steel reinforcement for R.C.C. work including straightening, cutting, bending, placing in position and binding all complete above plinth level.</t>
  </si>
  <si>
    <t>Raj Nagar Plain white marble/ Udaipur green marble/ Zebra black marble</t>
  </si>
  <si>
    <t>Area of slab over 0.50 sqm</t>
  </si>
  <si>
    <t>Extra for providing frosted glass panes 4 mm thick instead of ordinary float glass panes 4 mm thick in doors, windows and clerestory window shutters. (Area of opening for glass panes excluding portion inside rebate shall be measured).</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</si>
  <si>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</si>
  <si>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</si>
  <si>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</si>
  <si>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</si>
  <si>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</si>
  <si>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Finishing walls with Acrylic Smooth exterior paint of required shade :</t>
  </si>
  <si>
    <t>Old work (Two or more coat applied @ 1.67 ltr/ 10 sqm) on existing cement paint surface</t>
  </si>
  <si>
    <t>Sub-Total</t>
  </si>
  <si>
    <t>Demolishing lime concrete manually/ by mechanical means and disposal of material within 50 metres lead as per direction of Engineer- in-charge.</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</si>
  <si>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</si>
  <si>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</si>
  <si>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White Vitreous China Wash basin size 550x400 mm with a pair of 15 mm C.P. brass pillar taps</t>
  </si>
  <si>
    <t>510x1040 mm bowl depth 250 mm</t>
  </si>
  <si>
    <t>Semi rigid pipe</t>
  </si>
  <si>
    <t>40 mm dia</t>
  </si>
  <si>
    <t>Providing and fixing mirror of superior glass (of approved quality) and of required shape and size with plastic moulded frame of approved make and shade with 6 mm thick hard board backing :</t>
  </si>
  <si>
    <t>Rectangular shape 453x357 mm</t>
  </si>
  <si>
    <t>Sand cast iron S&amp;S pipe as per IS: 1729</t>
  </si>
  <si>
    <t>Sand cast iron S&amp;S as per IS - 1729</t>
  </si>
  <si>
    <t>Providing and fixing single equal plain junction of required degree with access door, insertion rubber washer 3 mm thick, bolts and nuts complete.</t>
  </si>
  <si>
    <t>100x100x100 mm</t>
  </si>
  <si>
    <t>Providing and fixing terminal guard :</t>
  </si>
  <si>
    <t>Providing and fixing C.P. brass long nose bib cock of approved quality conforming to IS standards and weighing not less than 810 gms.</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</si>
  <si>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</si>
  <si>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</si>
  <si>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</si>
  <si>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Rewiring of light point/fan point/ exhaust point/ call bell point with 1.5 sq.mm. FRLS PVC insulated flexible copper conductor single core cable  and 1.5 sqmm FRLS PVC insulated copper condutor single core cable as earth wire in existing surface/recessed conduit I/c dismantling as required.</t>
  </si>
  <si>
    <t>Group 'A'</t>
  </si>
  <si>
    <t>Supplying &amp; drawing following sizes of FRLS PVC insulated  copper conductor single core cable in / on the existing surface / recessed, PVC / steel conduit as reqd.</t>
  </si>
  <si>
    <t>1 x 1.5 Sq.mm..</t>
  </si>
  <si>
    <t>3 x 1.5 Sq.mm..</t>
  </si>
  <si>
    <t>3 x 4 Sq.mm..</t>
  </si>
  <si>
    <t xml:space="preserve">Supply and drawing of telephone wire of 2 pair 0.50 mm dia   copper conductor FRLS PVC insulated unsheathed twisted wire in existing / surface concealed conduit  as reqd.  including numbering and connecting  the wires at both the ends. </t>
  </si>
  <si>
    <t>Supplying and fixing wooden board of following sizes on surface  or in recessed with suitable size of phenolic laminated sheet cover in the front etc as reqd.</t>
  </si>
  <si>
    <t xml:space="preserve">100 mm x 100 mm </t>
  </si>
  <si>
    <t>175 mm x 100 mm</t>
  </si>
  <si>
    <t>200 mm x 150 mm</t>
  </si>
  <si>
    <t>200 mm x 250 mm</t>
  </si>
  <si>
    <t>Supplyand &amp; fixing following rating  piano type switch /socket /fan regulator on the existing switch box/cover I/c connection etc. as reqd.</t>
  </si>
  <si>
    <t>5/6 amp one way switch</t>
  </si>
  <si>
    <t>15/16 amp one way switch</t>
  </si>
  <si>
    <t>3/5 pin 5/6 Amp. Socket outlet.</t>
  </si>
  <si>
    <t>6 pin 15/16 Amp. Socket outlet</t>
  </si>
  <si>
    <t>Telephone socket / jack outlet</t>
  </si>
  <si>
    <t>TV antenna socket outlet</t>
  </si>
  <si>
    <t>Fan regulator socket type rotary step</t>
  </si>
  <si>
    <t xml:space="preserve">Ceiling rose 3-Pin, 5A </t>
  </si>
  <si>
    <t>Batten Holder/Angle Holder bakelite type</t>
  </si>
  <si>
    <t>S &amp; F 3 mm thick phenolic laminated sheet on existing board with brass screw &amp; cup washer etc as reqd.</t>
  </si>
  <si>
    <t xml:space="preserve">S &amp; F MCB of following pole and rating 240/415 volts 'C' series in the existing MCB DB complete with connection, testing &amp; commissioning etc as reqd.         ( legrand)         </t>
  </si>
  <si>
    <t xml:space="preserve">Single Pole 6 amp to 32 amp </t>
  </si>
  <si>
    <t>Supplying and fixing following rating and pole, 240/440 V, residual current circuit breaker (RCCB), having a sensitivity current 30 mA in the existing MCB DB complete with connections, testing and commissioning etc. as required.</t>
  </si>
  <si>
    <t xml:space="preserve">25-32 amp  double  pole RCCB </t>
  </si>
  <si>
    <t>Supplying and fixing following way, single pole and neutral, sheet steel, MCB distribution board, 240 volts, on surface/ recess, complete with tinned copper bus bar, neutral bus bar, earth bar, din bar, interconnections, powder painted including earthing etc. as required. (But without MCB/RCCB/Isolator)</t>
  </si>
  <si>
    <t>12-way , Double door</t>
  </si>
  <si>
    <t>Supply,Installation,Testing and commissioning LED light fittings integrated (with lamps) or without lamps including connection,nut bolts,washer and screw etc. after removing old complete as requiired.</t>
  </si>
  <si>
    <t>LED Bulkhead fitting 6.5 -7 watt, 700lm, IP65</t>
  </si>
  <si>
    <t>Providing and fixing following sizes of PVC casing and capping on surface as reqd.</t>
  </si>
  <si>
    <t>20 x 12 mm</t>
  </si>
  <si>
    <t>25 x 16 mm</t>
  </si>
  <si>
    <t>32x 16 mm</t>
  </si>
  <si>
    <t>Dismantling and refixing of wooden board of any sizess on surface  or in recessed etc as reqd.</t>
  </si>
  <si>
    <t>Dismantling the old wood batten/PVC casing caping of all sizes from surface &amp; making good the damages I/c filling the holes of the surface  and depositing the same as reqd.</t>
  </si>
  <si>
    <t>Dismantling of old/damaged DB/ TPN switch Box etc. on surface/ recessed  including making good and  painting with enamel paint etc as reqd</t>
  </si>
  <si>
    <t>Dismantling of switch board/MS/PVC boxes of any size up to 250x300x100 mm on surface/ recessed  including making good and  painting with enamel paint etc as reqd</t>
  </si>
  <si>
    <t>Dismantling, disconnecting 3x1.5 /2.5 /4.0 /6.0 /10.0 sqmm wire from existing conduit pipe casing and caping and making role and depositing in store as reqd.</t>
  </si>
  <si>
    <t xml:space="preserve">Drawing of optical/ RG-6 cable / network cable/ wiring cable/ telephone cable   in existing surface /concealed conduits reqd.  </t>
  </si>
  <si>
    <t>Pts</t>
  </si>
  <si>
    <t xml:space="preserve">Nos. </t>
  </si>
  <si>
    <t>Sq.in.</t>
  </si>
  <si>
    <t>Mtrs</t>
  </si>
  <si>
    <t>NIT No:   Composite/14/09/2023-1</t>
  </si>
  <si>
    <t>Name of Work: Renovation of various Type 1 houses 1092, 116, 1085 and 1020 (SH: Civil &amp; Electrical)</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</si>
</sst>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4">
    <font>
      <sz val="11"/>
      <color indexed="8"/>
      <name val="Calibri"/>
      <family val="2"/>
    </font>
    <font>
      <sz val="10"/>
      <color indexed="8"/>
      <name val="Arial"/>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b/>
      <sz val="14"/>
      <name val="Arial"/>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Segoe UI"/>
      <family val="2"/>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45" fillId="0" borderId="0" applyFont="0" applyFill="0" applyBorder="0" applyAlignment="0" applyProtection="0"/>
    <xf numFmtId="41" fontId="45" fillId="0" borderId="0" applyFont="0" applyFill="0" applyBorder="0" applyAlignment="0" applyProtection="0"/>
    <xf numFmtId="44" fontId="45" fillId="0" borderId="0" applyFont="0" applyFill="0" applyBorder="0" applyAlignment="0" applyProtection="0"/>
    <xf numFmtId="42" fontId="45"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6" fillId="0" borderId="0">
      <alignment/>
      <protection/>
    </xf>
    <xf numFmtId="0" fontId="0" fillId="32" borderId="7" applyNumberFormat="0" applyFont="0" applyAlignment="0" applyProtection="0"/>
    <xf numFmtId="0" fontId="59" fillId="27" borderId="8" applyNumberFormat="0" applyAlignment="0" applyProtection="0"/>
    <xf numFmtId="9" fontId="45"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6">
    <xf numFmtId="0" fontId="0" fillId="0" borderId="0" xfId="0" applyAlignment="1">
      <alignment/>
    </xf>
    <xf numFmtId="0" fontId="0" fillId="0" borderId="0" xfId="56">
      <alignment/>
      <protection/>
    </xf>
    <xf numFmtId="0" fontId="2" fillId="0" borderId="0" xfId="59">
      <alignment/>
      <protection/>
    </xf>
    <xf numFmtId="0" fontId="3" fillId="0" borderId="0" xfId="56" applyFont="1">
      <alignment/>
      <protection/>
    </xf>
    <xf numFmtId="0" fontId="5" fillId="0" borderId="0" xfId="56" applyFont="1" applyAlignment="1">
      <alignment vertical="center"/>
      <protection/>
    </xf>
    <xf numFmtId="0" fontId="6" fillId="0" borderId="0" xfId="56" applyFont="1" applyAlignment="1" applyProtection="1">
      <alignment vertical="center"/>
      <protection locked="0"/>
    </xf>
    <xf numFmtId="0" fontId="6" fillId="0" borderId="0" xfId="56" applyFont="1" applyAlignment="1">
      <alignment vertical="center"/>
      <protection/>
    </xf>
    <xf numFmtId="0" fontId="7" fillId="0" borderId="0" xfId="59" applyFont="1" applyAlignment="1">
      <alignment horizontal="center" vertical="center"/>
      <protection/>
    </xf>
    <xf numFmtId="0" fontId="8" fillId="0" borderId="0" xfId="56" applyFont="1" applyAlignment="1">
      <alignment vertical="center"/>
      <protection/>
    </xf>
    <xf numFmtId="0" fontId="10" fillId="0" borderId="0" xfId="56" applyFont="1" applyAlignment="1">
      <alignment horizontal="left"/>
      <protection/>
    </xf>
    <xf numFmtId="0" fontId="11" fillId="0" borderId="0" xfId="56" applyFont="1" applyAlignment="1">
      <alignment horizontal="left"/>
      <protection/>
    </xf>
    <xf numFmtId="0" fontId="5" fillId="0" borderId="0" xfId="56" applyFont="1" applyAlignment="1" applyProtection="1">
      <alignment vertical="center"/>
      <protection locked="0"/>
    </xf>
    <xf numFmtId="0" fontId="8" fillId="0" borderId="10" xfId="56" applyFont="1" applyBorder="1" applyAlignment="1">
      <alignment horizontal="center" vertical="top" wrapText="1"/>
      <protection/>
    </xf>
    <xf numFmtId="0" fontId="5" fillId="0" borderId="0" xfId="56" applyFont="1">
      <alignment/>
      <protection/>
    </xf>
    <xf numFmtId="0" fontId="6" fillId="0" borderId="0" xfId="56" applyFont="1">
      <alignment/>
      <protection/>
    </xf>
    <xf numFmtId="0" fontId="8" fillId="0" borderId="11" xfId="59" applyFont="1" applyBorder="1" applyAlignment="1">
      <alignment horizontal="center" vertical="top" wrapText="1"/>
      <protection/>
    </xf>
    <xf numFmtId="0" fontId="14" fillId="0" borderId="10" xfId="59" applyFont="1" applyBorder="1" applyAlignment="1">
      <alignment vertical="top" wrapText="1"/>
      <protection/>
    </xf>
    <xf numFmtId="0" fontId="5" fillId="0" borderId="0" xfId="56" applyFont="1" applyAlignment="1">
      <alignment vertical="top"/>
      <protection/>
    </xf>
    <xf numFmtId="0" fontId="6" fillId="0" borderId="0" xfId="56" applyFont="1" applyAlignment="1">
      <alignment vertical="top"/>
      <protection/>
    </xf>
    <xf numFmtId="0" fontId="8" fillId="0" borderId="12" xfId="59" applyFont="1" applyBorder="1" applyAlignment="1">
      <alignment horizontal="left" vertical="top"/>
      <protection/>
    </xf>
    <xf numFmtId="0" fontId="8" fillId="0" borderId="11" xfId="56" applyFont="1" applyBorder="1" applyAlignment="1">
      <alignment horizontal="center" vertical="top" wrapText="1"/>
      <protection/>
    </xf>
    <xf numFmtId="0" fontId="8" fillId="0" borderId="13" xfId="56" applyFont="1" applyBorder="1" applyAlignment="1">
      <alignment horizontal="center" vertical="top" wrapText="1"/>
      <protection/>
    </xf>
    <xf numFmtId="0" fontId="5" fillId="0" borderId="0" xfId="56" applyFont="1" applyAlignment="1">
      <alignment vertical="top" wrapText="1"/>
      <protection/>
    </xf>
    <xf numFmtId="0" fontId="8" fillId="0" borderId="14" xfId="56" applyFont="1" applyBorder="1" applyAlignment="1">
      <alignment horizontal="center" vertical="top" wrapText="1"/>
      <protection/>
    </xf>
    <xf numFmtId="0" fontId="6" fillId="0" borderId="0" xfId="56" applyFont="1" applyAlignment="1">
      <alignment vertical="top" wrapText="1"/>
      <protection/>
    </xf>
    <xf numFmtId="0" fontId="8" fillId="0" borderId="15" xfId="59" applyFont="1" applyBorder="1" applyAlignment="1">
      <alignment horizontal="left" vertical="top"/>
      <protection/>
    </xf>
    <xf numFmtId="0" fontId="8" fillId="0" borderId="16" xfId="59" applyFont="1" applyBorder="1" applyAlignment="1">
      <alignment horizontal="left" vertical="top"/>
      <protection/>
    </xf>
    <xf numFmtId="2" fontId="5" fillId="0" borderId="0" xfId="56" applyNumberFormat="1" applyFont="1" applyAlignment="1">
      <alignment vertical="top"/>
      <protection/>
    </xf>
    <xf numFmtId="0" fontId="7" fillId="0" borderId="0" xfId="59" applyFont="1" applyFill="1" applyAlignment="1">
      <alignment horizontal="center" vertical="center"/>
      <protection/>
    </xf>
    <xf numFmtId="0" fontId="8" fillId="0" borderId="14" xfId="56" applyFont="1" applyFill="1" applyBorder="1" applyAlignment="1">
      <alignment horizontal="center" vertical="top" wrapText="1"/>
      <protection/>
    </xf>
    <xf numFmtId="0" fontId="17" fillId="0" borderId="14" xfId="56" applyFont="1" applyFill="1" applyBorder="1" applyAlignment="1">
      <alignment horizontal="center" vertical="top" wrapText="1"/>
      <protection/>
    </xf>
    <xf numFmtId="0" fontId="5" fillId="0" borderId="14" xfId="0" applyFont="1" applyFill="1" applyBorder="1" applyAlignment="1">
      <alignment horizontal="center" vertical="top"/>
    </xf>
    <xf numFmtId="0" fontId="8" fillId="0" borderId="15" xfId="59" applyFont="1" applyFill="1" applyBorder="1" applyAlignment="1">
      <alignment horizontal="left" vertical="top" wrapText="1"/>
      <protection/>
    </xf>
    <xf numFmtId="0" fontId="8" fillId="0" borderId="10" xfId="56" applyFont="1" applyFill="1" applyBorder="1" applyAlignment="1">
      <alignment horizontal="center" vertical="top" wrapText="1"/>
      <protection/>
    </xf>
    <xf numFmtId="0" fontId="21" fillId="0" borderId="17" xfId="59" applyFont="1" applyBorder="1" applyAlignment="1">
      <alignment horizontal="left" vertical="top"/>
      <protection/>
    </xf>
    <xf numFmtId="0" fontId="22" fillId="0" borderId="18" xfId="59" applyFont="1" applyBorder="1" applyAlignment="1">
      <alignment vertical="top"/>
      <protection/>
    </xf>
    <xf numFmtId="0" fontId="21" fillId="0" borderId="19" xfId="59" applyFont="1" applyBorder="1" applyAlignment="1">
      <alignment horizontal="left" vertical="top"/>
      <protection/>
    </xf>
    <xf numFmtId="0" fontId="23" fillId="0" borderId="11" xfId="56" applyFont="1" applyBorder="1" applyAlignment="1">
      <alignment vertical="top"/>
      <protection/>
    </xf>
    <xf numFmtId="10" fontId="24" fillId="33" borderId="10" xfId="67" applyNumberFormat="1" applyFont="1" applyFill="1" applyBorder="1" applyAlignment="1" applyProtection="1">
      <alignment horizontal="center" vertical="center"/>
      <protection locked="0"/>
    </xf>
    <xf numFmtId="0" fontId="22" fillId="0" borderId="0" xfId="59" applyFont="1" applyAlignment="1">
      <alignment horizontal="center" vertical="top"/>
      <protection/>
    </xf>
    <xf numFmtId="0" fontId="19" fillId="0" borderId="20" xfId="59" applyFont="1" applyBorder="1" applyAlignment="1">
      <alignment horizontal="center" vertical="top"/>
      <protection/>
    </xf>
    <xf numFmtId="0" fontId="22" fillId="0" borderId="20" xfId="59" applyFont="1" applyBorder="1" applyAlignment="1">
      <alignment horizontal="center" vertical="top"/>
      <protection/>
    </xf>
    <xf numFmtId="0" fontId="22" fillId="0" borderId="0" xfId="56" applyFont="1" applyAlignment="1">
      <alignment horizontal="center" vertical="top"/>
      <protection/>
    </xf>
    <xf numFmtId="2" fontId="19" fillId="0" borderId="16" xfId="59" applyNumberFormat="1" applyFont="1" applyFill="1" applyBorder="1" applyAlignment="1">
      <alignment horizontal="center" vertical="top"/>
      <protection/>
    </xf>
    <xf numFmtId="2" fontId="19" fillId="0" borderId="21" xfId="59" applyNumberFormat="1" applyFont="1" applyBorder="1" applyAlignment="1">
      <alignment horizontal="center" vertical="top"/>
      <protection/>
    </xf>
    <xf numFmtId="0" fontId="22" fillId="0" borderId="22" xfId="59" applyFont="1" applyBorder="1" applyAlignment="1">
      <alignment horizontal="center" vertical="top" wrapText="1"/>
      <protection/>
    </xf>
    <xf numFmtId="0" fontId="19" fillId="0" borderId="10" xfId="59" applyFont="1" applyFill="1" applyBorder="1" applyAlignment="1" applyProtection="1">
      <alignment horizontal="center" vertical="center" wrapText="1"/>
      <protection locked="0"/>
    </xf>
    <xf numFmtId="0" fontId="24" fillId="33" borderId="10" xfId="59" applyFont="1" applyFill="1" applyBorder="1" applyAlignment="1" applyProtection="1">
      <alignment horizontal="center" vertical="center" wrapText="1"/>
      <protection locked="0"/>
    </xf>
    <xf numFmtId="0" fontId="23" fillId="0" borderId="10" xfId="59" applyFont="1" applyBorder="1" applyAlignment="1">
      <alignment horizontal="center" vertical="top"/>
      <protection/>
    </xf>
    <xf numFmtId="0" fontId="22" fillId="0" borderId="10" xfId="56" applyFont="1" applyBorder="1" applyAlignment="1">
      <alignment horizontal="center" vertical="top"/>
      <protection/>
    </xf>
    <xf numFmtId="0" fontId="19" fillId="0" borderId="10" xfId="59" applyFont="1" applyBorder="1" applyAlignment="1" applyProtection="1">
      <alignment horizontal="center" vertical="center" wrapText="1"/>
      <protection locked="0"/>
    </xf>
    <xf numFmtId="0" fontId="19" fillId="0" borderId="10" xfId="67" applyNumberFormat="1" applyFont="1" applyFill="1" applyBorder="1" applyAlignment="1" applyProtection="1">
      <alignment horizontal="center" vertical="center" wrapText="1"/>
      <protection locked="0"/>
    </xf>
    <xf numFmtId="0" fontId="19" fillId="0" borderId="10" xfId="59" applyFont="1" applyBorder="1" applyAlignment="1">
      <alignment horizontal="center" vertical="center" wrapText="1"/>
      <protection/>
    </xf>
    <xf numFmtId="2" fontId="20" fillId="0" borderId="12" xfId="59" applyNumberFormat="1" applyFont="1" applyFill="1" applyBorder="1" applyAlignment="1">
      <alignment horizontal="center" vertical="top"/>
      <protection/>
    </xf>
    <xf numFmtId="2" fontId="19" fillId="0" borderId="23" xfId="59" applyNumberFormat="1" applyFont="1" applyBorder="1" applyAlignment="1">
      <alignment horizontal="center" vertical="top"/>
      <protection/>
    </xf>
    <xf numFmtId="0" fontId="22" fillId="0" borderId="12" xfId="59" applyFont="1" applyBorder="1" applyAlignment="1">
      <alignment horizontal="center" vertical="top" wrapText="1"/>
      <protection/>
    </xf>
    <xf numFmtId="0" fontId="25" fillId="0" borderId="14" xfId="0" applyFont="1" applyFill="1" applyBorder="1" applyAlignment="1">
      <alignment horizontal="left" vertical="center" wrapText="1"/>
    </xf>
    <xf numFmtId="0" fontId="63" fillId="0" borderId="14" xfId="0" applyFont="1" applyFill="1" applyBorder="1" applyAlignment="1">
      <alignment horizontal="center" vertical="center"/>
    </xf>
    <xf numFmtId="0" fontId="27" fillId="0" borderId="14" xfId="0" applyFont="1" applyFill="1" applyBorder="1" applyAlignment="1">
      <alignment horizontal="justify" vertical="top" wrapText="1"/>
    </xf>
    <xf numFmtId="0" fontId="25" fillId="0" borderId="14" xfId="0" applyFont="1" applyFill="1" applyBorder="1" applyAlignment="1">
      <alignment horizontal="justify" vertical="justify" wrapText="1"/>
    </xf>
    <xf numFmtId="0" fontId="27" fillId="0" borderId="14" xfId="0" applyFont="1" applyFill="1" applyBorder="1" applyAlignment="1">
      <alignment horizontal="left" wrapText="1"/>
    </xf>
    <xf numFmtId="0" fontId="25" fillId="0" borderId="13" xfId="0" applyFont="1" applyFill="1" applyBorder="1" applyAlignment="1">
      <alignment horizontal="justify" vertical="justify" wrapText="1"/>
    </xf>
    <xf numFmtId="0" fontId="25" fillId="0" borderId="14" xfId="0" applyFont="1" applyFill="1" applyBorder="1" applyAlignment="1">
      <alignment horizontal="center" vertical="center"/>
    </xf>
    <xf numFmtId="0" fontId="25" fillId="0" borderId="14" xfId="0" applyFont="1" applyFill="1" applyBorder="1" applyAlignment="1">
      <alignment horizontal="center" vertical="center" wrapText="1"/>
    </xf>
    <xf numFmtId="2" fontId="25" fillId="0" borderId="14" xfId="0" applyNumberFormat="1" applyFont="1" applyFill="1" applyBorder="1" applyAlignment="1">
      <alignment horizontal="center" vertical="center"/>
    </xf>
    <xf numFmtId="2" fontId="26" fillId="0" borderId="23" xfId="56" applyNumberFormat="1" applyFont="1" applyFill="1" applyBorder="1" applyAlignment="1" applyProtection="1">
      <alignment horizontal="center" vertical="center"/>
      <protection locked="0"/>
    </xf>
    <xf numFmtId="2" fontId="26" fillId="0" borderId="10" xfId="56" applyNumberFormat="1" applyFont="1" applyFill="1" applyBorder="1" applyAlignment="1" applyProtection="1">
      <alignment horizontal="center" vertical="center"/>
      <protection locked="0"/>
    </xf>
    <xf numFmtId="2" fontId="27" fillId="0" borderId="10" xfId="59" applyNumberFormat="1" applyFont="1" applyFill="1" applyBorder="1" applyAlignment="1">
      <alignment horizontal="center" vertical="center"/>
      <protection/>
    </xf>
    <xf numFmtId="2" fontId="27" fillId="0" borderId="10" xfId="56" applyNumberFormat="1" applyFont="1" applyFill="1" applyBorder="1" applyAlignment="1">
      <alignment horizontal="center" vertical="center"/>
      <protection/>
    </xf>
    <xf numFmtId="2" fontId="26" fillId="33" borderId="10" xfId="56" applyNumberFormat="1" applyFont="1" applyFill="1" applyBorder="1" applyAlignment="1" applyProtection="1">
      <alignment horizontal="center" vertical="center"/>
      <protection locked="0"/>
    </xf>
    <xf numFmtId="2" fontId="26" fillId="0" borderId="10" xfId="56" applyNumberFormat="1" applyFont="1" applyBorder="1" applyAlignment="1" applyProtection="1">
      <alignment horizontal="center" vertical="center"/>
      <protection locked="0"/>
    </xf>
    <xf numFmtId="2" fontId="26" fillId="0" borderId="10" xfId="56" applyNumberFormat="1" applyFont="1" applyBorder="1" applyAlignment="1" applyProtection="1">
      <alignment horizontal="center" vertical="center" wrapText="1"/>
      <protection locked="0"/>
    </xf>
    <xf numFmtId="2" fontId="26" fillId="0" borderId="11" xfId="56" applyNumberFormat="1" applyFont="1" applyBorder="1" applyAlignment="1" applyProtection="1">
      <alignment horizontal="center" vertical="center" wrapText="1"/>
      <protection locked="0"/>
    </xf>
    <xf numFmtId="2" fontId="26" fillId="0" borderId="14" xfId="59" applyNumberFormat="1" applyFont="1" applyBorder="1" applyAlignment="1">
      <alignment horizontal="center" vertical="center"/>
      <protection/>
    </xf>
    <xf numFmtId="2" fontId="26" fillId="0" borderId="24" xfId="58" applyNumberFormat="1" applyFont="1" applyBorder="1" applyAlignment="1">
      <alignment horizontal="center" vertical="center"/>
      <protection/>
    </xf>
    <xf numFmtId="0" fontId="27" fillId="0" borderId="14" xfId="59" applyFont="1" applyBorder="1" applyAlignment="1">
      <alignment horizontal="center" vertical="center" wrapText="1"/>
      <protection/>
    </xf>
    <xf numFmtId="0" fontId="26" fillId="0" borderId="25" xfId="56" applyFont="1" applyFill="1" applyBorder="1" applyAlignment="1">
      <alignment horizontal="center" vertical="top"/>
      <protection/>
    </xf>
    <xf numFmtId="0" fontId="26" fillId="0" borderId="26" xfId="56" applyFont="1" applyFill="1" applyBorder="1" applyAlignment="1">
      <alignment horizontal="center" vertical="top"/>
      <protection/>
    </xf>
    <xf numFmtId="0" fontId="26" fillId="0" borderId="27" xfId="56" applyFont="1" applyFill="1" applyBorder="1" applyAlignment="1">
      <alignment horizontal="center" vertical="top"/>
      <protection/>
    </xf>
    <xf numFmtId="0" fontId="15" fillId="0" borderId="15" xfId="59" applyFont="1" applyBorder="1" applyAlignment="1">
      <alignment horizontal="center" vertical="top" wrapText="1"/>
      <protection/>
    </xf>
    <xf numFmtId="0" fontId="15" fillId="0" borderId="19" xfId="59" applyFont="1" applyBorder="1" applyAlignment="1">
      <alignment horizontal="center" vertical="top" wrapText="1"/>
      <protection/>
    </xf>
    <xf numFmtId="0" fontId="15" fillId="0" borderId="28" xfId="59" applyFont="1" applyBorder="1" applyAlignment="1">
      <alignment horizontal="center" vertical="top" wrapText="1"/>
      <protection/>
    </xf>
    <xf numFmtId="0" fontId="4" fillId="0" borderId="0" xfId="56" applyFont="1" applyAlignment="1">
      <alignment horizontal="right" vertical="top"/>
      <protection/>
    </xf>
    <xf numFmtId="0" fontId="9" fillId="0" borderId="0" xfId="56" applyFont="1" applyFill="1" applyAlignment="1">
      <alignment horizontal="left" vertical="center" wrapText="1"/>
      <protection/>
    </xf>
    <xf numFmtId="0" fontId="9" fillId="0" borderId="0" xfId="56" applyFont="1" applyAlignment="1">
      <alignment horizontal="left" vertical="center" wrapText="1"/>
      <protection/>
    </xf>
    <xf numFmtId="0" fontId="11" fillId="0" borderId="20" xfId="56" applyFont="1" applyFill="1" applyBorder="1" applyAlignment="1" applyProtection="1">
      <alignment horizontal="center" wrapText="1"/>
      <protection locked="0"/>
    </xf>
    <xf numFmtId="0" fontId="11" fillId="0" borderId="20" xfId="56" applyFont="1" applyBorder="1" applyAlignment="1" applyProtection="1">
      <alignment horizontal="center" wrapText="1"/>
      <protection locked="0"/>
    </xf>
    <xf numFmtId="0" fontId="8" fillId="0" borderId="29" xfId="56" applyFont="1" applyFill="1" applyBorder="1" applyAlignment="1">
      <alignment horizontal="center" vertical="top"/>
      <protection/>
    </xf>
    <xf numFmtId="0" fontId="8" fillId="0" borderId="30" xfId="56" applyFont="1" applyFill="1" applyBorder="1" applyAlignment="1">
      <alignment horizontal="center" vertical="top"/>
      <protection/>
    </xf>
    <xf numFmtId="0" fontId="8" fillId="0" borderId="30" xfId="56" applyFont="1" applyBorder="1" applyAlignment="1">
      <alignment horizontal="center" vertical="top"/>
      <protection/>
    </xf>
    <xf numFmtId="0" fontId="8" fillId="0" borderId="31" xfId="56" applyFont="1" applyBorder="1" applyAlignment="1">
      <alignment horizontal="center" vertical="top"/>
      <protection/>
    </xf>
    <xf numFmtId="0" fontId="8" fillId="33" borderId="12" xfId="59" applyFont="1" applyFill="1" applyBorder="1" applyAlignment="1" applyProtection="1">
      <alignment horizontal="left" vertical="top"/>
      <protection locked="0"/>
    </xf>
    <xf numFmtId="0" fontId="12" fillId="0" borderId="12" xfId="56" applyFont="1" applyFill="1" applyBorder="1" applyAlignment="1">
      <alignment horizontal="center" vertical="center" wrapText="1"/>
      <protection/>
    </xf>
    <xf numFmtId="0" fontId="12" fillId="0" borderId="12" xfId="56" applyFont="1" applyBorder="1" applyAlignment="1">
      <alignment horizontal="center" vertical="center" wrapText="1"/>
      <protection/>
    </xf>
    <xf numFmtId="0" fontId="16"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JAC%2009.08.2023\V4_BOQ_AllinOn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216"/>
  <sheetViews>
    <sheetView showGridLines="0" zoomScale="77" zoomScaleNormal="77" zoomScalePageLayoutView="0" workbookViewId="0" topLeftCell="A1">
      <selection activeCell="B70" sqref="B70"/>
    </sheetView>
  </sheetViews>
  <sheetFormatPr defaultColWidth="9.140625" defaultRowHeight="15"/>
  <cols>
    <col min="1" max="1" width="9.57421875" style="1" customWidth="1"/>
    <col min="2" max="2" width="67.7109375" style="1" customWidth="1"/>
    <col min="3" max="3" width="26.14062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1" customWidth="1"/>
    <col min="56" max="57" width="9.140625" style="1" customWidth="1"/>
    <col min="58" max="58" width="12.28125" style="1" bestFit="1" customWidth="1"/>
    <col min="59" max="233" width="9.140625" style="1" customWidth="1"/>
    <col min="234" max="238" width="9.140625" style="3" customWidth="1"/>
    <col min="239" max="16384" width="9.140625" style="1" customWidth="1"/>
  </cols>
  <sheetData>
    <row r="1" spans="1:238" s="4" customFormat="1" ht="27" customHeight="1">
      <c r="A1" s="82" t="str">
        <f>B2&amp;" BoQ"</f>
        <v>Percentage BoQ</v>
      </c>
      <c r="B1" s="82"/>
      <c r="C1" s="82"/>
      <c r="D1" s="82"/>
      <c r="E1" s="82"/>
      <c r="F1" s="82"/>
      <c r="G1" s="82"/>
      <c r="H1" s="82"/>
      <c r="I1" s="82"/>
      <c r="J1" s="82"/>
      <c r="K1" s="82"/>
      <c r="L1" s="82"/>
      <c r="O1" s="5"/>
      <c r="P1" s="5"/>
      <c r="Q1" s="6"/>
      <c r="HZ1" s="6"/>
      <c r="IA1" s="6"/>
      <c r="IB1" s="6"/>
      <c r="IC1" s="6"/>
      <c r="ID1" s="6"/>
    </row>
    <row r="2" spans="1:17" s="4" customFormat="1" ht="25.5" customHeight="1" hidden="1">
      <c r="A2" s="7" t="s">
        <v>0</v>
      </c>
      <c r="B2" s="7" t="s">
        <v>1</v>
      </c>
      <c r="C2" s="7" t="s">
        <v>2</v>
      </c>
      <c r="D2" s="28"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83" t="s">
        <v>140</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HZ4" s="10"/>
      <c r="IA4" s="10"/>
      <c r="IB4" s="10"/>
      <c r="IC4" s="10"/>
      <c r="ID4" s="10"/>
    </row>
    <row r="5" spans="1:238" s="9" customFormat="1" ht="38.25" customHeight="1">
      <c r="A5" s="83" t="s">
        <v>483</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HZ5" s="10"/>
      <c r="IA5" s="10"/>
      <c r="IB5" s="10"/>
      <c r="IC5" s="10"/>
      <c r="ID5" s="10"/>
    </row>
    <row r="6" spans="1:238" s="9" customFormat="1" ht="30.75" customHeight="1">
      <c r="A6" s="83" t="s">
        <v>482</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HZ6" s="10"/>
      <c r="IA6" s="10"/>
      <c r="IB6" s="10"/>
      <c r="IC6" s="10"/>
      <c r="ID6" s="10"/>
    </row>
    <row r="7" spans="1:238" s="9" customFormat="1" ht="29.25" customHeight="1" hidden="1">
      <c r="A7" s="85"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HZ7" s="10"/>
      <c r="IA7" s="10"/>
      <c r="IB7" s="10"/>
      <c r="IC7" s="10"/>
      <c r="ID7" s="10"/>
    </row>
    <row r="8" spans="1:238" s="11" customFormat="1" ht="58.5" customHeight="1">
      <c r="A8" s="32" t="s">
        <v>40</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HZ8" s="5"/>
      <c r="IA8" s="5"/>
      <c r="IB8" s="5"/>
      <c r="IC8" s="5"/>
      <c r="ID8" s="5"/>
    </row>
    <row r="9" spans="1:238" s="4" customFormat="1" ht="61.5" customHeight="1">
      <c r="A9" s="92" t="s">
        <v>8</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HZ9" s="6"/>
      <c r="IA9" s="6"/>
      <c r="IB9" s="6"/>
      <c r="IC9" s="6"/>
      <c r="ID9" s="6"/>
    </row>
    <row r="10" spans="1:238" s="13" customFormat="1" ht="18.75" customHeight="1">
      <c r="A10" s="33" t="s">
        <v>9</v>
      </c>
      <c r="B10" s="12" t="s">
        <v>10</v>
      </c>
      <c r="C10" s="12" t="s">
        <v>10</v>
      </c>
      <c r="D10" s="12" t="s">
        <v>9</v>
      </c>
      <c r="E10" s="12" t="s">
        <v>10</v>
      </c>
      <c r="F10" s="12" t="s">
        <v>11</v>
      </c>
      <c r="G10" s="12" t="s">
        <v>11</v>
      </c>
      <c r="H10" s="12" t="s">
        <v>12</v>
      </c>
      <c r="I10" s="12" t="s">
        <v>10</v>
      </c>
      <c r="J10" s="12" t="s">
        <v>9</v>
      </c>
      <c r="K10" s="12" t="s">
        <v>13</v>
      </c>
      <c r="L10" s="12" t="s">
        <v>10</v>
      </c>
      <c r="M10" s="12" t="s">
        <v>9</v>
      </c>
      <c r="N10" s="12" t="s">
        <v>11</v>
      </c>
      <c r="O10" s="12" t="s">
        <v>11</v>
      </c>
      <c r="P10" s="12" t="s">
        <v>11</v>
      </c>
      <c r="Q10" s="12" t="s">
        <v>11</v>
      </c>
      <c r="R10" s="12" t="s">
        <v>12</v>
      </c>
      <c r="S10" s="12" t="s">
        <v>12</v>
      </c>
      <c r="T10" s="12" t="s">
        <v>11</v>
      </c>
      <c r="U10" s="12" t="s">
        <v>11</v>
      </c>
      <c r="V10" s="12" t="s">
        <v>11</v>
      </c>
      <c r="W10" s="12" t="s">
        <v>11</v>
      </c>
      <c r="X10" s="12" t="s">
        <v>12</v>
      </c>
      <c r="Y10" s="12" t="s">
        <v>12</v>
      </c>
      <c r="Z10" s="12" t="s">
        <v>11</v>
      </c>
      <c r="AA10" s="12" t="s">
        <v>11</v>
      </c>
      <c r="AB10" s="12" t="s">
        <v>11</v>
      </c>
      <c r="AC10" s="12" t="s">
        <v>11</v>
      </c>
      <c r="AD10" s="12" t="s">
        <v>12</v>
      </c>
      <c r="AE10" s="12" t="s">
        <v>12</v>
      </c>
      <c r="AF10" s="12" t="s">
        <v>11</v>
      </c>
      <c r="AG10" s="12" t="s">
        <v>11</v>
      </c>
      <c r="AH10" s="12" t="s">
        <v>11</v>
      </c>
      <c r="AI10" s="12" t="s">
        <v>11</v>
      </c>
      <c r="AJ10" s="12" t="s">
        <v>12</v>
      </c>
      <c r="AK10" s="12" t="s">
        <v>12</v>
      </c>
      <c r="AL10" s="12" t="s">
        <v>11</v>
      </c>
      <c r="AM10" s="12" t="s">
        <v>11</v>
      </c>
      <c r="AN10" s="12" t="s">
        <v>11</v>
      </c>
      <c r="AO10" s="12" t="s">
        <v>11</v>
      </c>
      <c r="AP10" s="12" t="s">
        <v>12</v>
      </c>
      <c r="AQ10" s="12" t="s">
        <v>12</v>
      </c>
      <c r="AR10" s="12" t="s">
        <v>11</v>
      </c>
      <c r="AS10" s="12" t="s">
        <v>11</v>
      </c>
      <c r="AT10" s="12" t="s">
        <v>9</v>
      </c>
      <c r="AU10" s="12" t="s">
        <v>9</v>
      </c>
      <c r="AV10" s="12" t="s">
        <v>12</v>
      </c>
      <c r="AW10" s="12" t="s">
        <v>12</v>
      </c>
      <c r="AX10" s="12" t="s">
        <v>9</v>
      </c>
      <c r="AY10" s="12" t="s">
        <v>9</v>
      </c>
      <c r="AZ10" s="12" t="s">
        <v>14</v>
      </c>
      <c r="BA10" s="12" t="s">
        <v>9</v>
      </c>
      <c r="BB10" s="12" t="s">
        <v>9</v>
      </c>
      <c r="BC10" s="12" t="s">
        <v>10</v>
      </c>
      <c r="HZ10" s="14"/>
      <c r="IA10" s="14"/>
      <c r="IB10" s="14"/>
      <c r="IC10" s="14"/>
      <c r="ID10" s="14"/>
    </row>
    <row r="11" spans="1:238" s="13" customFormat="1" ht="67.5" customHeight="1">
      <c r="A11" s="33" t="s">
        <v>15</v>
      </c>
      <c r="B11" s="12" t="s">
        <v>16</v>
      </c>
      <c r="C11" s="12" t="s">
        <v>17</v>
      </c>
      <c r="D11" s="12" t="s">
        <v>18</v>
      </c>
      <c r="E11" s="12" t="s">
        <v>19</v>
      </c>
      <c r="F11" s="12" t="s">
        <v>41</v>
      </c>
      <c r="G11" s="12"/>
      <c r="H11" s="12"/>
      <c r="I11" s="12" t="s">
        <v>20</v>
      </c>
      <c r="J11" s="12" t="s">
        <v>21</v>
      </c>
      <c r="K11" s="12" t="s">
        <v>22</v>
      </c>
      <c r="L11" s="12" t="s">
        <v>23</v>
      </c>
      <c r="M11" s="15" t="s">
        <v>24</v>
      </c>
      <c r="N11" s="12" t="s">
        <v>25</v>
      </c>
      <c r="O11" s="12" t="s">
        <v>26</v>
      </c>
      <c r="P11" s="12" t="s">
        <v>27</v>
      </c>
      <c r="Q11" s="12" t="s">
        <v>28</v>
      </c>
      <c r="R11" s="12"/>
      <c r="S11" s="12"/>
      <c r="T11" s="12" t="s">
        <v>29</v>
      </c>
      <c r="U11" s="12" t="s">
        <v>30</v>
      </c>
      <c r="V11" s="12" t="s">
        <v>31</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52</v>
      </c>
      <c r="BB11" s="16" t="s">
        <v>32</v>
      </c>
      <c r="BC11" s="16" t="s">
        <v>33</v>
      </c>
      <c r="HZ11" s="14"/>
      <c r="IA11" s="14"/>
      <c r="IB11" s="14"/>
      <c r="IC11" s="14"/>
      <c r="ID11" s="14"/>
    </row>
    <row r="12" spans="1:238" s="13" customFormat="1" ht="15">
      <c r="A12" s="33">
        <v>1</v>
      </c>
      <c r="B12" s="12">
        <v>2</v>
      </c>
      <c r="C12" s="20">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3">
        <v>7</v>
      </c>
      <c r="BB12" s="23">
        <v>54</v>
      </c>
      <c r="BC12" s="23">
        <v>8</v>
      </c>
      <c r="HZ12" s="14"/>
      <c r="IA12" s="14"/>
      <c r="IB12" s="14"/>
      <c r="IC12" s="14"/>
      <c r="ID12" s="14"/>
    </row>
    <row r="13" spans="1:238" s="13" customFormat="1" ht="18">
      <c r="A13" s="29">
        <v>1</v>
      </c>
      <c r="B13" s="30" t="s">
        <v>86</v>
      </c>
      <c r="C13" s="29"/>
      <c r="D13" s="87"/>
      <c r="E13" s="88"/>
      <c r="F13" s="88"/>
      <c r="G13" s="88"/>
      <c r="H13" s="88"/>
      <c r="I13" s="88"/>
      <c r="J13" s="88"/>
      <c r="K13" s="88"/>
      <c r="L13" s="88"/>
      <c r="M13" s="88"/>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90"/>
      <c r="HV13" s="13">
        <v>1</v>
      </c>
      <c r="HW13" s="13" t="s">
        <v>86</v>
      </c>
      <c r="HZ13" s="14"/>
      <c r="IA13" s="14">
        <v>1</v>
      </c>
      <c r="IB13" s="14" t="s">
        <v>86</v>
      </c>
      <c r="IC13" s="14"/>
      <c r="ID13" s="14"/>
    </row>
    <row r="14" spans="1:238" s="17" customFormat="1" ht="15.75">
      <c r="A14" s="31">
        <v>1.01</v>
      </c>
      <c r="B14" s="56" t="s">
        <v>169</v>
      </c>
      <c r="C14" s="57" t="s">
        <v>43</v>
      </c>
      <c r="D14" s="76"/>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8"/>
      <c r="HV14" s="17">
        <v>1.01</v>
      </c>
      <c r="HW14" s="17" t="s">
        <v>87</v>
      </c>
      <c r="HX14" s="17" t="s">
        <v>43</v>
      </c>
      <c r="HZ14" s="18"/>
      <c r="IA14" s="18">
        <v>1.01</v>
      </c>
      <c r="IB14" s="18" t="s">
        <v>169</v>
      </c>
      <c r="IC14" s="18" t="s">
        <v>43</v>
      </c>
      <c r="ID14" s="18"/>
    </row>
    <row r="15" spans="1:238" s="17" customFormat="1" ht="47.25">
      <c r="A15" s="31">
        <v>1.02</v>
      </c>
      <c r="B15" s="56" t="s">
        <v>170</v>
      </c>
      <c r="C15" s="57" t="s">
        <v>44</v>
      </c>
      <c r="D15" s="76"/>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8"/>
      <c r="HV15" s="17">
        <v>1.02</v>
      </c>
      <c r="HW15" s="17" t="s">
        <v>88</v>
      </c>
      <c r="HX15" s="17" t="s">
        <v>44</v>
      </c>
      <c r="HZ15" s="18"/>
      <c r="IA15" s="18">
        <v>1.02</v>
      </c>
      <c r="IB15" s="18" t="s">
        <v>170</v>
      </c>
      <c r="IC15" s="18" t="s">
        <v>44</v>
      </c>
      <c r="ID15" s="18"/>
    </row>
    <row r="16" spans="1:239" s="17" customFormat="1" ht="45" customHeight="1">
      <c r="A16" s="31">
        <v>1.03</v>
      </c>
      <c r="B16" s="56" t="s">
        <v>326</v>
      </c>
      <c r="C16" s="57" t="s">
        <v>45</v>
      </c>
      <c r="D16" s="62">
        <v>0.55</v>
      </c>
      <c r="E16" s="63" t="s">
        <v>182</v>
      </c>
      <c r="F16" s="64">
        <v>6457.83</v>
      </c>
      <c r="G16" s="65"/>
      <c r="H16" s="66"/>
      <c r="I16" s="67" t="s">
        <v>34</v>
      </c>
      <c r="J16" s="68">
        <f>IF(I16="Less(-)",-1,1)</f>
        <v>1</v>
      </c>
      <c r="K16" s="66" t="s">
        <v>35</v>
      </c>
      <c r="L16" s="66" t="s">
        <v>4</v>
      </c>
      <c r="M16" s="69"/>
      <c r="N16" s="70"/>
      <c r="O16" s="70"/>
      <c r="P16" s="71"/>
      <c r="Q16" s="70"/>
      <c r="R16" s="70"/>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2"/>
      <c r="BA16" s="73">
        <f>ROUND(total_amount_ba($B$2,$D$2,D16,F16,J16,K16,M16),0)</f>
        <v>3552</v>
      </c>
      <c r="BB16" s="74">
        <f>BA16+SUM(N16:AZ16)</f>
        <v>3552</v>
      </c>
      <c r="BC16" s="75" t="str">
        <f>SpellNumber(L16,BB16)</f>
        <v>INR  Three Thousand Five Hundred &amp; Fifty Two  Only</v>
      </c>
      <c r="HV16" s="17">
        <v>1.03</v>
      </c>
      <c r="HW16" s="17" t="s">
        <v>89</v>
      </c>
      <c r="HX16" s="17" t="s">
        <v>45</v>
      </c>
      <c r="HZ16" s="18"/>
      <c r="IA16" s="18">
        <v>1.03</v>
      </c>
      <c r="IB16" s="18" t="s">
        <v>326</v>
      </c>
      <c r="IC16" s="18" t="s">
        <v>45</v>
      </c>
      <c r="ID16" s="18">
        <v>0.55</v>
      </c>
      <c r="IE16" s="17" t="s">
        <v>182</v>
      </c>
    </row>
    <row r="17" spans="1:238" s="17" customFormat="1" ht="20.25" customHeight="1">
      <c r="A17" s="31">
        <v>1.04</v>
      </c>
      <c r="B17" s="56" t="s">
        <v>171</v>
      </c>
      <c r="C17" s="57" t="s">
        <v>53</v>
      </c>
      <c r="D17" s="76"/>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8"/>
      <c r="HV17" s="17">
        <v>1.04</v>
      </c>
      <c r="HW17" s="17" t="s">
        <v>90</v>
      </c>
      <c r="HX17" s="17" t="s">
        <v>53</v>
      </c>
      <c r="HZ17" s="18"/>
      <c r="IA17" s="18">
        <v>1.04</v>
      </c>
      <c r="IB17" s="18" t="s">
        <v>171</v>
      </c>
      <c r="IC17" s="18" t="s">
        <v>53</v>
      </c>
      <c r="ID17" s="18"/>
    </row>
    <row r="18" spans="1:238" s="17" customFormat="1" ht="47.25">
      <c r="A18" s="31">
        <v>1.05</v>
      </c>
      <c r="B18" s="56" t="s">
        <v>405</v>
      </c>
      <c r="C18" s="57" t="s">
        <v>46</v>
      </c>
      <c r="D18" s="76"/>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8"/>
      <c r="HV18" s="17">
        <v>1.05</v>
      </c>
      <c r="HW18" s="17" t="s">
        <v>114</v>
      </c>
      <c r="HX18" s="17" t="s">
        <v>46</v>
      </c>
      <c r="HZ18" s="18"/>
      <c r="IA18" s="18">
        <v>1.05</v>
      </c>
      <c r="IB18" s="18" t="s">
        <v>405</v>
      </c>
      <c r="IC18" s="18" t="s">
        <v>46</v>
      </c>
      <c r="ID18" s="18"/>
    </row>
    <row r="19" spans="1:239" s="17" customFormat="1" ht="51.75" customHeight="1">
      <c r="A19" s="31">
        <v>1.06</v>
      </c>
      <c r="B19" s="56" t="s">
        <v>406</v>
      </c>
      <c r="C19" s="57" t="s">
        <v>54</v>
      </c>
      <c r="D19" s="62">
        <v>0.3</v>
      </c>
      <c r="E19" s="63" t="s">
        <v>182</v>
      </c>
      <c r="F19" s="64">
        <v>7333.8</v>
      </c>
      <c r="G19" s="65"/>
      <c r="H19" s="66"/>
      <c r="I19" s="67" t="s">
        <v>34</v>
      </c>
      <c r="J19" s="68">
        <f aca="true" t="shared" si="0" ref="J19:J80">IF(I19="Less(-)",-1,1)</f>
        <v>1</v>
      </c>
      <c r="K19" s="66" t="s">
        <v>35</v>
      </c>
      <c r="L19" s="66" t="s">
        <v>4</v>
      </c>
      <c r="M19" s="69"/>
      <c r="N19" s="70"/>
      <c r="O19" s="70"/>
      <c r="P19" s="71"/>
      <c r="Q19" s="70"/>
      <c r="R19" s="70"/>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2"/>
      <c r="BA19" s="73">
        <f aca="true" t="shared" si="1" ref="BA19:BA80">ROUND(total_amount_ba($B$2,$D$2,D19,F19,J19,K19,M19),0)</f>
        <v>2200</v>
      </c>
      <c r="BB19" s="74">
        <f aca="true" t="shared" si="2" ref="BB19:BB80">BA19+SUM(N19:AZ19)</f>
        <v>2200</v>
      </c>
      <c r="BC19" s="75" t="str">
        <f aca="true" t="shared" si="3" ref="BC19:BC80">SpellNumber(L19,BB19)</f>
        <v>INR  Two Thousand Two Hundred    Only</v>
      </c>
      <c r="HV19" s="17">
        <v>1.06</v>
      </c>
      <c r="HW19" s="17" t="s">
        <v>91</v>
      </c>
      <c r="HX19" s="17" t="s">
        <v>54</v>
      </c>
      <c r="HZ19" s="18"/>
      <c r="IA19" s="18">
        <v>1.06</v>
      </c>
      <c r="IB19" s="18" t="s">
        <v>406</v>
      </c>
      <c r="IC19" s="18" t="s">
        <v>54</v>
      </c>
      <c r="ID19" s="18">
        <v>0.3</v>
      </c>
      <c r="IE19" s="17" t="s">
        <v>182</v>
      </c>
    </row>
    <row r="20" spans="1:238" s="17" customFormat="1" ht="31.5">
      <c r="A20" s="31">
        <v>1.07</v>
      </c>
      <c r="B20" s="56" t="s">
        <v>172</v>
      </c>
      <c r="C20" s="57" t="s">
        <v>55</v>
      </c>
      <c r="D20" s="76"/>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8"/>
      <c r="HV20" s="17">
        <v>1.07</v>
      </c>
      <c r="HW20" s="17" t="s">
        <v>115</v>
      </c>
      <c r="HX20" s="17" t="s">
        <v>55</v>
      </c>
      <c r="HZ20" s="18"/>
      <c r="IA20" s="18">
        <v>1.07</v>
      </c>
      <c r="IB20" s="18" t="s">
        <v>172</v>
      </c>
      <c r="IC20" s="18" t="s">
        <v>55</v>
      </c>
      <c r="ID20" s="18"/>
    </row>
    <row r="21" spans="1:239" s="17" customFormat="1" ht="27.75" customHeight="1">
      <c r="A21" s="31">
        <v>1.08</v>
      </c>
      <c r="B21" s="56" t="s">
        <v>327</v>
      </c>
      <c r="C21" s="57" t="s">
        <v>47</v>
      </c>
      <c r="D21" s="62">
        <v>4</v>
      </c>
      <c r="E21" s="63" t="s">
        <v>190</v>
      </c>
      <c r="F21" s="64">
        <v>672.12</v>
      </c>
      <c r="G21" s="65"/>
      <c r="H21" s="66"/>
      <c r="I21" s="67" t="s">
        <v>34</v>
      </c>
      <c r="J21" s="68">
        <f t="shared" si="0"/>
        <v>1</v>
      </c>
      <c r="K21" s="66" t="s">
        <v>35</v>
      </c>
      <c r="L21" s="66" t="s">
        <v>4</v>
      </c>
      <c r="M21" s="69"/>
      <c r="N21" s="70"/>
      <c r="O21" s="70"/>
      <c r="P21" s="71"/>
      <c r="Q21" s="70"/>
      <c r="R21" s="70"/>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2"/>
      <c r="BA21" s="73">
        <f t="shared" si="1"/>
        <v>2688</v>
      </c>
      <c r="BB21" s="74">
        <f t="shared" si="2"/>
        <v>2688</v>
      </c>
      <c r="BC21" s="75" t="str">
        <f t="shared" si="3"/>
        <v>INR  Two Thousand Six Hundred &amp; Eighty Eight  Only</v>
      </c>
      <c r="HV21" s="17">
        <v>1.08</v>
      </c>
      <c r="HW21" s="17" t="s">
        <v>92</v>
      </c>
      <c r="HX21" s="17" t="s">
        <v>47</v>
      </c>
      <c r="HZ21" s="18"/>
      <c r="IA21" s="18">
        <v>1.08</v>
      </c>
      <c r="IB21" s="18" t="s">
        <v>327</v>
      </c>
      <c r="IC21" s="18" t="s">
        <v>47</v>
      </c>
      <c r="ID21" s="18">
        <v>4</v>
      </c>
      <c r="IE21" s="17" t="s">
        <v>190</v>
      </c>
    </row>
    <row r="22" spans="1:238" s="17" customFormat="1" ht="31.5">
      <c r="A22" s="31">
        <v>1.09</v>
      </c>
      <c r="B22" s="56" t="s">
        <v>407</v>
      </c>
      <c r="C22" s="57" t="s">
        <v>56</v>
      </c>
      <c r="D22" s="76"/>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8"/>
      <c r="HV22" s="17">
        <v>1.09</v>
      </c>
      <c r="HW22" s="17" t="s">
        <v>116</v>
      </c>
      <c r="HX22" s="17" t="s">
        <v>56</v>
      </c>
      <c r="HZ22" s="18"/>
      <c r="IA22" s="18">
        <v>1.09</v>
      </c>
      <c r="IB22" s="18" t="s">
        <v>407</v>
      </c>
      <c r="IC22" s="18" t="s">
        <v>56</v>
      </c>
      <c r="ID22" s="18"/>
    </row>
    <row r="23" spans="1:239" s="17" customFormat="1" ht="18.75" customHeight="1">
      <c r="A23" s="31">
        <v>1.1</v>
      </c>
      <c r="B23" s="56" t="s">
        <v>173</v>
      </c>
      <c r="C23" s="57" t="s">
        <v>48</v>
      </c>
      <c r="D23" s="62">
        <v>26</v>
      </c>
      <c r="E23" s="63" t="s">
        <v>192</v>
      </c>
      <c r="F23" s="64">
        <v>78.61</v>
      </c>
      <c r="G23" s="65"/>
      <c r="H23" s="66"/>
      <c r="I23" s="67" t="s">
        <v>34</v>
      </c>
      <c r="J23" s="68">
        <f t="shared" si="0"/>
        <v>1</v>
      </c>
      <c r="K23" s="66" t="s">
        <v>35</v>
      </c>
      <c r="L23" s="66" t="s">
        <v>4</v>
      </c>
      <c r="M23" s="69"/>
      <c r="N23" s="70"/>
      <c r="O23" s="70"/>
      <c r="P23" s="71"/>
      <c r="Q23" s="70"/>
      <c r="R23" s="70"/>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2"/>
      <c r="BA23" s="73">
        <f t="shared" si="1"/>
        <v>2044</v>
      </c>
      <c r="BB23" s="74">
        <f t="shared" si="2"/>
        <v>2044</v>
      </c>
      <c r="BC23" s="75" t="str">
        <f t="shared" si="3"/>
        <v>INR  Two Thousand  &amp;Forty Four  Only</v>
      </c>
      <c r="HV23" s="17">
        <v>1.1</v>
      </c>
      <c r="HW23" s="17" t="s">
        <v>117</v>
      </c>
      <c r="HX23" s="17" t="s">
        <v>48</v>
      </c>
      <c r="HZ23" s="18"/>
      <c r="IA23" s="18">
        <v>1.1</v>
      </c>
      <c r="IB23" s="18" t="s">
        <v>173</v>
      </c>
      <c r="IC23" s="18" t="s">
        <v>48</v>
      </c>
      <c r="ID23" s="18">
        <v>26</v>
      </c>
      <c r="IE23" s="17" t="s">
        <v>192</v>
      </c>
    </row>
    <row r="24" spans="1:238" s="17" customFormat="1" ht="15.75">
      <c r="A24" s="31">
        <v>1.11</v>
      </c>
      <c r="B24" s="56" t="s">
        <v>174</v>
      </c>
      <c r="C24" s="57" t="s">
        <v>57</v>
      </c>
      <c r="D24" s="76"/>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8"/>
      <c r="HV24" s="17">
        <v>1.11</v>
      </c>
      <c r="HW24" s="17" t="s">
        <v>118</v>
      </c>
      <c r="HX24" s="17" t="s">
        <v>57</v>
      </c>
      <c r="HZ24" s="18"/>
      <c r="IA24" s="18">
        <v>1.11</v>
      </c>
      <c r="IB24" s="18" t="s">
        <v>174</v>
      </c>
      <c r="IC24" s="18" t="s">
        <v>57</v>
      </c>
      <c r="ID24" s="18"/>
    </row>
    <row r="25" spans="1:238" s="17" customFormat="1" ht="47.25">
      <c r="A25" s="31">
        <v>1.12</v>
      </c>
      <c r="B25" s="56" t="s">
        <v>183</v>
      </c>
      <c r="C25" s="57" t="s">
        <v>58</v>
      </c>
      <c r="D25" s="76"/>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8"/>
      <c r="HV25" s="17">
        <v>1.12</v>
      </c>
      <c r="HW25" s="17" t="s">
        <v>119</v>
      </c>
      <c r="HX25" s="17" t="s">
        <v>58</v>
      </c>
      <c r="HZ25" s="18"/>
      <c r="IA25" s="18">
        <v>1.12</v>
      </c>
      <c r="IB25" s="18" t="s">
        <v>183</v>
      </c>
      <c r="IC25" s="18" t="s">
        <v>58</v>
      </c>
      <c r="ID25" s="18"/>
    </row>
    <row r="26" spans="1:239" s="17" customFormat="1" ht="15.75">
      <c r="A26" s="31">
        <v>1.13</v>
      </c>
      <c r="B26" s="56" t="s">
        <v>184</v>
      </c>
      <c r="C26" s="57" t="s">
        <v>59</v>
      </c>
      <c r="D26" s="62">
        <v>0.45</v>
      </c>
      <c r="E26" s="63" t="s">
        <v>190</v>
      </c>
      <c r="F26" s="64">
        <v>892.63</v>
      </c>
      <c r="G26" s="65"/>
      <c r="H26" s="66"/>
      <c r="I26" s="67" t="s">
        <v>34</v>
      </c>
      <c r="J26" s="68">
        <f t="shared" si="0"/>
        <v>1</v>
      </c>
      <c r="K26" s="66" t="s">
        <v>35</v>
      </c>
      <c r="L26" s="66" t="s">
        <v>4</v>
      </c>
      <c r="M26" s="69"/>
      <c r="N26" s="70"/>
      <c r="O26" s="70"/>
      <c r="P26" s="71"/>
      <c r="Q26" s="70"/>
      <c r="R26" s="70"/>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2"/>
      <c r="BA26" s="73">
        <f t="shared" si="1"/>
        <v>402</v>
      </c>
      <c r="BB26" s="74">
        <f t="shared" si="2"/>
        <v>402</v>
      </c>
      <c r="BC26" s="75" t="str">
        <f t="shared" si="3"/>
        <v>INR  Four Hundred &amp; Two  Only</v>
      </c>
      <c r="HV26" s="17">
        <v>1.13</v>
      </c>
      <c r="HW26" s="17" t="s">
        <v>93</v>
      </c>
      <c r="HX26" s="17" t="s">
        <v>59</v>
      </c>
      <c r="HZ26" s="18"/>
      <c r="IA26" s="18">
        <v>1.13</v>
      </c>
      <c r="IB26" s="18" t="s">
        <v>184</v>
      </c>
      <c r="IC26" s="18" t="s">
        <v>59</v>
      </c>
      <c r="ID26" s="18">
        <v>0.45</v>
      </c>
      <c r="IE26" s="17" t="s">
        <v>190</v>
      </c>
    </row>
    <row r="27" spans="1:238" s="17" customFormat="1" ht="29.25" customHeight="1">
      <c r="A27" s="31">
        <v>1.14</v>
      </c>
      <c r="B27" s="56" t="s">
        <v>175</v>
      </c>
      <c r="C27" s="57" t="s">
        <v>60</v>
      </c>
      <c r="D27" s="76"/>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8"/>
      <c r="HV27" s="17">
        <v>1.14</v>
      </c>
      <c r="HW27" s="17" t="s">
        <v>94</v>
      </c>
      <c r="HX27" s="17" t="s">
        <v>60</v>
      </c>
      <c r="HZ27" s="18"/>
      <c r="IA27" s="18">
        <v>1.14</v>
      </c>
      <c r="IB27" s="18" t="s">
        <v>175</v>
      </c>
      <c r="IC27" s="18" t="s">
        <v>60</v>
      </c>
      <c r="ID27" s="18"/>
    </row>
    <row r="28" spans="1:238" s="17" customFormat="1" ht="137.25" customHeight="1">
      <c r="A28" s="31">
        <v>1.15</v>
      </c>
      <c r="B28" s="56" t="s">
        <v>328</v>
      </c>
      <c r="C28" s="57" t="s">
        <v>61</v>
      </c>
      <c r="D28" s="76"/>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8"/>
      <c r="HV28" s="17">
        <v>1.15</v>
      </c>
      <c r="HW28" s="17" t="s">
        <v>95</v>
      </c>
      <c r="HX28" s="17" t="s">
        <v>61</v>
      </c>
      <c r="HY28" s="17">
        <v>1</v>
      </c>
      <c r="HZ28" s="18" t="s">
        <v>127</v>
      </c>
      <c r="IA28" s="18">
        <v>1.15</v>
      </c>
      <c r="IB28" s="18" t="s">
        <v>328</v>
      </c>
      <c r="IC28" s="18" t="s">
        <v>61</v>
      </c>
      <c r="ID28" s="18"/>
    </row>
    <row r="29" spans="1:238" s="17" customFormat="1" ht="27.75" customHeight="1">
      <c r="A29" s="31">
        <v>1.16</v>
      </c>
      <c r="B29" s="56" t="s">
        <v>408</v>
      </c>
      <c r="C29" s="57" t="s">
        <v>62</v>
      </c>
      <c r="D29" s="76"/>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8"/>
      <c r="HV29" s="17">
        <v>1.16</v>
      </c>
      <c r="HW29" s="17" t="s">
        <v>120</v>
      </c>
      <c r="HX29" s="17" t="s">
        <v>62</v>
      </c>
      <c r="HZ29" s="18"/>
      <c r="IA29" s="18">
        <v>1.16</v>
      </c>
      <c r="IB29" s="18" t="s">
        <v>408</v>
      </c>
      <c r="IC29" s="18" t="s">
        <v>62</v>
      </c>
      <c r="ID29" s="18"/>
    </row>
    <row r="30" spans="1:239" s="17" customFormat="1" ht="15.75">
      <c r="A30" s="31">
        <v>1.17</v>
      </c>
      <c r="B30" s="56" t="s">
        <v>409</v>
      </c>
      <c r="C30" s="57" t="s">
        <v>63</v>
      </c>
      <c r="D30" s="62">
        <v>2.6</v>
      </c>
      <c r="E30" s="63" t="s">
        <v>190</v>
      </c>
      <c r="F30" s="64">
        <v>2314.29</v>
      </c>
      <c r="G30" s="65"/>
      <c r="H30" s="66"/>
      <c r="I30" s="67" t="s">
        <v>34</v>
      </c>
      <c r="J30" s="68">
        <f t="shared" si="0"/>
        <v>1</v>
      </c>
      <c r="K30" s="66" t="s">
        <v>35</v>
      </c>
      <c r="L30" s="66" t="s">
        <v>4</v>
      </c>
      <c r="M30" s="69"/>
      <c r="N30" s="70"/>
      <c r="O30" s="70"/>
      <c r="P30" s="71"/>
      <c r="Q30" s="70"/>
      <c r="R30" s="70"/>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2"/>
      <c r="BA30" s="73">
        <f t="shared" si="1"/>
        <v>6017</v>
      </c>
      <c r="BB30" s="74">
        <f t="shared" si="2"/>
        <v>6017</v>
      </c>
      <c r="BC30" s="75" t="str">
        <f t="shared" si="3"/>
        <v>INR  Six Thousand  &amp;Seventeen  Only</v>
      </c>
      <c r="HV30" s="17">
        <v>1.17</v>
      </c>
      <c r="HW30" s="17" t="s">
        <v>96</v>
      </c>
      <c r="HX30" s="17" t="s">
        <v>63</v>
      </c>
      <c r="HZ30" s="18"/>
      <c r="IA30" s="18">
        <v>1.17</v>
      </c>
      <c r="IB30" s="18" t="s">
        <v>409</v>
      </c>
      <c r="IC30" s="18" t="s">
        <v>63</v>
      </c>
      <c r="ID30" s="18">
        <v>2.6</v>
      </c>
      <c r="IE30" s="17" t="s">
        <v>190</v>
      </c>
    </row>
    <row r="31" spans="1:239" s="17" customFormat="1" ht="78.75">
      <c r="A31" s="31">
        <v>1.18</v>
      </c>
      <c r="B31" s="56" t="s">
        <v>329</v>
      </c>
      <c r="C31" s="57" t="s">
        <v>49</v>
      </c>
      <c r="D31" s="62">
        <v>1</v>
      </c>
      <c r="E31" s="63" t="s">
        <v>193</v>
      </c>
      <c r="F31" s="64">
        <v>708.59</v>
      </c>
      <c r="G31" s="65"/>
      <c r="H31" s="66"/>
      <c r="I31" s="67" t="s">
        <v>34</v>
      </c>
      <c r="J31" s="68">
        <f t="shared" si="0"/>
        <v>1</v>
      </c>
      <c r="K31" s="66" t="s">
        <v>35</v>
      </c>
      <c r="L31" s="66" t="s">
        <v>4</v>
      </c>
      <c r="M31" s="69"/>
      <c r="N31" s="70"/>
      <c r="O31" s="70"/>
      <c r="P31" s="71"/>
      <c r="Q31" s="70"/>
      <c r="R31" s="70"/>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2"/>
      <c r="BA31" s="73">
        <f t="shared" si="1"/>
        <v>709</v>
      </c>
      <c r="BB31" s="74">
        <f t="shared" si="2"/>
        <v>709</v>
      </c>
      <c r="BC31" s="75" t="str">
        <f t="shared" si="3"/>
        <v>INR  Seven Hundred &amp; Nine  Only</v>
      </c>
      <c r="HV31" s="17">
        <v>1.18</v>
      </c>
      <c r="HW31" s="17" t="s">
        <v>89</v>
      </c>
      <c r="HX31" s="17" t="s">
        <v>49</v>
      </c>
      <c r="HZ31" s="18"/>
      <c r="IA31" s="18">
        <v>1.18</v>
      </c>
      <c r="IB31" s="18" t="s">
        <v>329</v>
      </c>
      <c r="IC31" s="18" t="s">
        <v>49</v>
      </c>
      <c r="ID31" s="18">
        <v>1</v>
      </c>
      <c r="IE31" s="17" t="s">
        <v>193</v>
      </c>
    </row>
    <row r="32" spans="1:239" s="17" customFormat="1" ht="132.75" customHeight="1">
      <c r="A32" s="31">
        <v>1.19</v>
      </c>
      <c r="B32" s="56" t="s">
        <v>176</v>
      </c>
      <c r="C32" s="57" t="s">
        <v>64</v>
      </c>
      <c r="D32" s="62">
        <v>23</v>
      </c>
      <c r="E32" s="63" t="s">
        <v>190</v>
      </c>
      <c r="F32" s="64">
        <v>932.44</v>
      </c>
      <c r="G32" s="65"/>
      <c r="H32" s="66"/>
      <c r="I32" s="67" t="s">
        <v>34</v>
      </c>
      <c r="J32" s="68">
        <f t="shared" si="0"/>
        <v>1</v>
      </c>
      <c r="K32" s="66" t="s">
        <v>35</v>
      </c>
      <c r="L32" s="66" t="s">
        <v>4</v>
      </c>
      <c r="M32" s="69"/>
      <c r="N32" s="70"/>
      <c r="O32" s="70"/>
      <c r="P32" s="71"/>
      <c r="Q32" s="70"/>
      <c r="R32" s="70"/>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2"/>
      <c r="BA32" s="73">
        <f t="shared" si="1"/>
        <v>21446</v>
      </c>
      <c r="BB32" s="74">
        <f t="shared" si="2"/>
        <v>21446</v>
      </c>
      <c r="BC32" s="75" t="str">
        <f t="shared" si="3"/>
        <v>INR  Twenty One Thousand Four Hundred &amp; Forty Six  Only</v>
      </c>
      <c r="HV32" s="17">
        <v>1.19</v>
      </c>
      <c r="HW32" s="17" t="s">
        <v>121</v>
      </c>
      <c r="HX32" s="17" t="s">
        <v>64</v>
      </c>
      <c r="HZ32" s="18"/>
      <c r="IA32" s="18">
        <v>1.19</v>
      </c>
      <c r="IB32" s="18" t="s">
        <v>176</v>
      </c>
      <c r="IC32" s="18" t="s">
        <v>64</v>
      </c>
      <c r="ID32" s="18">
        <v>23</v>
      </c>
      <c r="IE32" s="17" t="s">
        <v>190</v>
      </c>
    </row>
    <row r="33" spans="1:238" s="17" customFormat="1" ht="15.75">
      <c r="A33" s="31">
        <v>1.2</v>
      </c>
      <c r="B33" s="56" t="s">
        <v>131</v>
      </c>
      <c r="C33" s="57" t="s">
        <v>65</v>
      </c>
      <c r="D33" s="76"/>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8"/>
      <c r="HV33" s="17">
        <v>1.2</v>
      </c>
      <c r="HW33" s="17" t="s">
        <v>122</v>
      </c>
      <c r="HX33" s="17" t="s">
        <v>65</v>
      </c>
      <c r="HZ33" s="18"/>
      <c r="IA33" s="18">
        <v>1.2</v>
      </c>
      <c r="IB33" s="18" t="s">
        <v>131</v>
      </c>
      <c r="IC33" s="18" t="s">
        <v>65</v>
      </c>
      <c r="ID33" s="18"/>
    </row>
    <row r="34" spans="1:239" s="17" customFormat="1" ht="47.25">
      <c r="A34" s="31">
        <v>1.21</v>
      </c>
      <c r="B34" s="56" t="s">
        <v>330</v>
      </c>
      <c r="C34" s="57" t="s">
        <v>66</v>
      </c>
      <c r="D34" s="76"/>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8"/>
      <c r="HV34" s="17">
        <v>1.21</v>
      </c>
      <c r="HW34" s="17" t="s">
        <v>97</v>
      </c>
      <c r="HX34" s="17" t="s">
        <v>66</v>
      </c>
      <c r="HZ34" s="18"/>
      <c r="IA34" s="18">
        <v>1.21</v>
      </c>
      <c r="IB34" s="18" t="s">
        <v>330</v>
      </c>
      <c r="IC34" s="18" t="s">
        <v>66</v>
      </c>
      <c r="ID34" s="18"/>
      <c r="IE34" s="22"/>
    </row>
    <row r="35" spans="1:238" s="17" customFormat="1" ht="15.75">
      <c r="A35" s="31">
        <v>1.22</v>
      </c>
      <c r="B35" s="56" t="s">
        <v>331</v>
      </c>
      <c r="C35" s="57" t="s">
        <v>67</v>
      </c>
      <c r="D35" s="76"/>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8"/>
      <c r="HV35" s="17">
        <v>1.22</v>
      </c>
      <c r="HW35" s="17" t="s">
        <v>123</v>
      </c>
      <c r="HX35" s="17" t="s">
        <v>67</v>
      </c>
      <c r="HZ35" s="18"/>
      <c r="IA35" s="18">
        <v>1.22</v>
      </c>
      <c r="IB35" s="18" t="s">
        <v>331</v>
      </c>
      <c r="IC35" s="18" t="s">
        <v>67</v>
      </c>
      <c r="ID35" s="18"/>
    </row>
    <row r="36" spans="1:239" s="17" customFormat="1" ht="27.75" customHeight="1">
      <c r="A36" s="31">
        <v>1.23</v>
      </c>
      <c r="B36" s="56" t="s">
        <v>332</v>
      </c>
      <c r="C36" s="57" t="s">
        <v>68</v>
      </c>
      <c r="D36" s="62">
        <v>1.3</v>
      </c>
      <c r="E36" s="63" t="s">
        <v>190</v>
      </c>
      <c r="F36" s="64">
        <v>3909.16</v>
      </c>
      <c r="G36" s="65"/>
      <c r="H36" s="66"/>
      <c r="I36" s="67" t="s">
        <v>34</v>
      </c>
      <c r="J36" s="68">
        <f t="shared" si="0"/>
        <v>1</v>
      </c>
      <c r="K36" s="66" t="s">
        <v>35</v>
      </c>
      <c r="L36" s="66" t="s">
        <v>4</v>
      </c>
      <c r="M36" s="69"/>
      <c r="N36" s="70"/>
      <c r="O36" s="70"/>
      <c r="P36" s="71"/>
      <c r="Q36" s="70"/>
      <c r="R36" s="70"/>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2"/>
      <c r="BA36" s="73">
        <f t="shared" si="1"/>
        <v>5082</v>
      </c>
      <c r="BB36" s="74">
        <f t="shared" si="2"/>
        <v>5082</v>
      </c>
      <c r="BC36" s="75" t="str">
        <f t="shared" si="3"/>
        <v>INR  Five Thousand  &amp;Eighty Two  Only</v>
      </c>
      <c r="HV36" s="17">
        <v>1.23</v>
      </c>
      <c r="HW36" s="17" t="s">
        <v>98</v>
      </c>
      <c r="HX36" s="17" t="s">
        <v>68</v>
      </c>
      <c r="HZ36" s="18"/>
      <c r="IA36" s="18">
        <v>1.23</v>
      </c>
      <c r="IB36" s="24" t="s">
        <v>332</v>
      </c>
      <c r="IC36" s="18" t="s">
        <v>68</v>
      </c>
      <c r="ID36" s="18">
        <v>1.3</v>
      </c>
      <c r="IE36" s="17" t="s">
        <v>190</v>
      </c>
    </row>
    <row r="37" spans="1:239" s="17" customFormat="1" ht="63">
      <c r="A37" s="31">
        <v>1.24</v>
      </c>
      <c r="B37" s="56" t="s">
        <v>410</v>
      </c>
      <c r="C37" s="57" t="s">
        <v>69</v>
      </c>
      <c r="D37" s="62">
        <v>0.3</v>
      </c>
      <c r="E37" s="63" t="s">
        <v>190</v>
      </c>
      <c r="F37" s="64">
        <v>130.21</v>
      </c>
      <c r="G37" s="65"/>
      <c r="H37" s="66"/>
      <c r="I37" s="67" t="s">
        <v>34</v>
      </c>
      <c r="J37" s="68">
        <f t="shared" si="0"/>
        <v>1</v>
      </c>
      <c r="K37" s="66" t="s">
        <v>35</v>
      </c>
      <c r="L37" s="66" t="s">
        <v>4</v>
      </c>
      <c r="M37" s="69"/>
      <c r="N37" s="70"/>
      <c r="O37" s="70"/>
      <c r="P37" s="71"/>
      <c r="Q37" s="70"/>
      <c r="R37" s="70"/>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2"/>
      <c r="BA37" s="73">
        <f t="shared" si="1"/>
        <v>39</v>
      </c>
      <c r="BB37" s="74">
        <f t="shared" si="2"/>
        <v>39</v>
      </c>
      <c r="BC37" s="75" t="str">
        <f t="shared" si="3"/>
        <v>INR  Thirty Nine Only</v>
      </c>
      <c r="HV37" s="17">
        <v>1.24</v>
      </c>
      <c r="HW37" s="17" t="s">
        <v>124</v>
      </c>
      <c r="HX37" s="17" t="s">
        <v>69</v>
      </c>
      <c r="HZ37" s="18"/>
      <c r="IA37" s="18">
        <v>1.24</v>
      </c>
      <c r="IB37" s="18" t="s">
        <v>410</v>
      </c>
      <c r="IC37" s="18" t="s">
        <v>69</v>
      </c>
      <c r="ID37" s="18">
        <v>0.3</v>
      </c>
      <c r="IE37" s="17" t="s">
        <v>190</v>
      </c>
    </row>
    <row r="38" spans="1:238" s="17" customFormat="1" ht="31.5">
      <c r="A38" s="31">
        <v>1.25</v>
      </c>
      <c r="B38" s="56" t="s">
        <v>333</v>
      </c>
      <c r="C38" s="57" t="s">
        <v>50</v>
      </c>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8"/>
      <c r="HV38" s="17">
        <v>1.25</v>
      </c>
      <c r="HW38" s="17" t="s">
        <v>125</v>
      </c>
      <c r="HX38" s="17" t="s">
        <v>50</v>
      </c>
      <c r="HZ38" s="18"/>
      <c r="IA38" s="18">
        <v>1.25</v>
      </c>
      <c r="IB38" s="18" t="s">
        <v>333</v>
      </c>
      <c r="IC38" s="18" t="s">
        <v>50</v>
      </c>
      <c r="ID38" s="18"/>
    </row>
    <row r="39" spans="1:239" s="17" customFormat="1" ht="15.75">
      <c r="A39" s="31">
        <v>1.26</v>
      </c>
      <c r="B39" s="56" t="s">
        <v>335</v>
      </c>
      <c r="C39" s="57" t="s">
        <v>51</v>
      </c>
      <c r="D39" s="62">
        <v>4</v>
      </c>
      <c r="E39" s="63" t="s">
        <v>193</v>
      </c>
      <c r="F39" s="64">
        <v>34.28</v>
      </c>
      <c r="G39" s="65"/>
      <c r="H39" s="66"/>
      <c r="I39" s="67" t="s">
        <v>34</v>
      </c>
      <c r="J39" s="68">
        <f t="shared" si="0"/>
        <v>1</v>
      </c>
      <c r="K39" s="66" t="s">
        <v>35</v>
      </c>
      <c r="L39" s="66" t="s">
        <v>4</v>
      </c>
      <c r="M39" s="69"/>
      <c r="N39" s="70"/>
      <c r="O39" s="70"/>
      <c r="P39" s="71"/>
      <c r="Q39" s="70"/>
      <c r="R39" s="70"/>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2"/>
      <c r="BA39" s="73">
        <f t="shared" si="1"/>
        <v>137</v>
      </c>
      <c r="BB39" s="74">
        <f t="shared" si="2"/>
        <v>137</v>
      </c>
      <c r="BC39" s="75" t="str">
        <f t="shared" si="3"/>
        <v>INR  One Hundred &amp; Thirty Seven  Only</v>
      </c>
      <c r="HV39" s="17">
        <v>1.26</v>
      </c>
      <c r="HW39" s="17" t="s">
        <v>126</v>
      </c>
      <c r="HX39" s="17" t="s">
        <v>51</v>
      </c>
      <c r="HZ39" s="18"/>
      <c r="IA39" s="18">
        <v>1.26</v>
      </c>
      <c r="IB39" s="18" t="s">
        <v>335</v>
      </c>
      <c r="IC39" s="18" t="s">
        <v>51</v>
      </c>
      <c r="ID39" s="18">
        <v>4</v>
      </c>
      <c r="IE39" s="17" t="s">
        <v>193</v>
      </c>
    </row>
    <row r="40" spans="1:238" s="17" customFormat="1" ht="31.5">
      <c r="A40" s="31">
        <v>1.27</v>
      </c>
      <c r="B40" s="56" t="s">
        <v>334</v>
      </c>
      <c r="C40" s="57" t="s">
        <v>70</v>
      </c>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8"/>
      <c r="HV40" s="17">
        <v>1.27</v>
      </c>
      <c r="HW40" s="17" t="s">
        <v>99</v>
      </c>
      <c r="HX40" s="17" t="s">
        <v>70</v>
      </c>
      <c r="HZ40" s="18"/>
      <c r="IA40" s="18">
        <v>1.27</v>
      </c>
      <c r="IB40" s="18" t="s">
        <v>334</v>
      </c>
      <c r="IC40" s="18" t="s">
        <v>70</v>
      </c>
      <c r="ID40" s="18"/>
    </row>
    <row r="41" spans="1:239" s="17" customFormat="1" ht="15.75">
      <c r="A41" s="31">
        <v>1.28</v>
      </c>
      <c r="B41" s="56" t="s">
        <v>336</v>
      </c>
      <c r="C41" s="57" t="s">
        <v>71</v>
      </c>
      <c r="D41" s="62">
        <v>3</v>
      </c>
      <c r="E41" s="63" t="s">
        <v>193</v>
      </c>
      <c r="F41" s="64">
        <v>24.77</v>
      </c>
      <c r="G41" s="65"/>
      <c r="H41" s="66"/>
      <c r="I41" s="67" t="s">
        <v>34</v>
      </c>
      <c r="J41" s="68">
        <f t="shared" si="0"/>
        <v>1</v>
      </c>
      <c r="K41" s="66" t="s">
        <v>35</v>
      </c>
      <c r="L41" s="66" t="s">
        <v>4</v>
      </c>
      <c r="M41" s="69"/>
      <c r="N41" s="70"/>
      <c r="O41" s="70"/>
      <c r="P41" s="71"/>
      <c r="Q41" s="70"/>
      <c r="R41" s="70"/>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2"/>
      <c r="BA41" s="73">
        <f t="shared" si="1"/>
        <v>74</v>
      </c>
      <c r="BB41" s="74">
        <f t="shared" si="2"/>
        <v>74</v>
      </c>
      <c r="BC41" s="75" t="str">
        <f t="shared" si="3"/>
        <v>INR  Seventy Four Only</v>
      </c>
      <c r="HV41" s="17">
        <v>1.28</v>
      </c>
      <c r="HW41" s="17" t="s">
        <v>95</v>
      </c>
      <c r="HX41" s="17" t="s">
        <v>71</v>
      </c>
      <c r="HY41" s="17">
        <v>1</v>
      </c>
      <c r="HZ41" s="18" t="s">
        <v>85</v>
      </c>
      <c r="IA41" s="18">
        <v>1.28</v>
      </c>
      <c r="IB41" s="18" t="s">
        <v>336</v>
      </c>
      <c r="IC41" s="18" t="s">
        <v>71</v>
      </c>
      <c r="ID41" s="18">
        <v>3</v>
      </c>
      <c r="IE41" s="17" t="s">
        <v>193</v>
      </c>
    </row>
    <row r="42" spans="1:238" s="17" customFormat="1" ht="63">
      <c r="A42" s="31">
        <v>1.29</v>
      </c>
      <c r="B42" s="56" t="s">
        <v>132</v>
      </c>
      <c r="C42" s="57" t="s">
        <v>72</v>
      </c>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8"/>
      <c r="HV42" s="17">
        <v>1.29</v>
      </c>
      <c r="HW42" s="17" t="s">
        <v>100</v>
      </c>
      <c r="HX42" s="17" t="s">
        <v>72</v>
      </c>
      <c r="HY42" s="17">
        <v>15</v>
      </c>
      <c r="HZ42" s="18" t="s">
        <v>84</v>
      </c>
      <c r="IA42" s="18">
        <v>1.29</v>
      </c>
      <c r="IB42" s="18" t="s">
        <v>132</v>
      </c>
      <c r="IC42" s="18" t="s">
        <v>72</v>
      </c>
      <c r="ID42" s="18"/>
    </row>
    <row r="43" spans="1:239" s="17" customFormat="1" ht="15.75">
      <c r="A43" s="31">
        <v>1.3</v>
      </c>
      <c r="B43" s="56" t="s">
        <v>185</v>
      </c>
      <c r="C43" s="57" t="s">
        <v>73</v>
      </c>
      <c r="D43" s="62">
        <v>4</v>
      </c>
      <c r="E43" s="63" t="s">
        <v>193</v>
      </c>
      <c r="F43" s="64">
        <v>66.24</v>
      </c>
      <c r="G43" s="65"/>
      <c r="H43" s="66"/>
      <c r="I43" s="67" t="s">
        <v>34</v>
      </c>
      <c r="J43" s="68">
        <f t="shared" si="0"/>
        <v>1</v>
      </c>
      <c r="K43" s="66" t="s">
        <v>35</v>
      </c>
      <c r="L43" s="66" t="s">
        <v>4</v>
      </c>
      <c r="M43" s="69"/>
      <c r="N43" s="70"/>
      <c r="O43" s="70"/>
      <c r="P43" s="71"/>
      <c r="Q43" s="70"/>
      <c r="R43" s="70"/>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2"/>
      <c r="BA43" s="73">
        <f t="shared" si="1"/>
        <v>265</v>
      </c>
      <c r="BB43" s="74">
        <f t="shared" si="2"/>
        <v>265</v>
      </c>
      <c r="BC43" s="75" t="str">
        <f t="shared" si="3"/>
        <v>INR  Two Hundred &amp; Sixty Five  Only</v>
      </c>
      <c r="HV43" s="17">
        <v>1.3</v>
      </c>
      <c r="HW43" s="17" t="s">
        <v>101</v>
      </c>
      <c r="HX43" s="17" t="s">
        <v>73</v>
      </c>
      <c r="HY43" s="17">
        <v>1</v>
      </c>
      <c r="HZ43" s="18" t="s">
        <v>128</v>
      </c>
      <c r="IA43" s="18">
        <v>1.3</v>
      </c>
      <c r="IB43" s="18" t="s">
        <v>185</v>
      </c>
      <c r="IC43" s="18" t="s">
        <v>73</v>
      </c>
      <c r="ID43" s="18">
        <v>4</v>
      </c>
      <c r="IE43" s="17" t="s">
        <v>193</v>
      </c>
    </row>
    <row r="44" spans="1:238" s="17" customFormat="1" ht="51" customHeight="1">
      <c r="A44" s="31">
        <v>1.31</v>
      </c>
      <c r="B44" s="56" t="s">
        <v>133</v>
      </c>
      <c r="C44" s="57" t="s">
        <v>74</v>
      </c>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8"/>
      <c r="HV44" s="17">
        <v>1.31</v>
      </c>
      <c r="HW44" s="22" t="s">
        <v>102</v>
      </c>
      <c r="HX44" s="17" t="s">
        <v>74</v>
      </c>
      <c r="HY44" s="17">
        <v>5</v>
      </c>
      <c r="HZ44" s="18" t="s">
        <v>85</v>
      </c>
      <c r="IA44" s="18">
        <v>1.31</v>
      </c>
      <c r="IB44" s="24" t="s">
        <v>133</v>
      </c>
      <c r="IC44" s="18" t="s">
        <v>74</v>
      </c>
      <c r="ID44" s="18"/>
    </row>
    <row r="45" spans="1:239" s="17" customFormat="1" ht="37.5" customHeight="1">
      <c r="A45" s="31">
        <v>1.32</v>
      </c>
      <c r="B45" s="56" t="s">
        <v>336</v>
      </c>
      <c r="C45" s="57" t="s">
        <v>75</v>
      </c>
      <c r="D45" s="62">
        <v>4</v>
      </c>
      <c r="E45" s="63" t="s">
        <v>193</v>
      </c>
      <c r="F45" s="64">
        <v>46.69</v>
      </c>
      <c r="G45" s="65"/>
      <c r="H45" s="66"/>
      <c r="I45" s="67" t="s">
        <v>34</v>
      </c>
      <c r="J45" s="68">
        <f t="shared" si="0"/>
        <v>1</v>
      </c>
      <c r="K45" s="66" t="s">
        <v>35</v>
      </c>
      <c r="L45" s="66" t="s">
        <v>4</v>
      </c>
      <c r="M45" s="69"/>
      <c r="N45" s="70"/>
      <c r="O45" s="70"/>
      <c r="P45" s="71"/>
      <c r="Q45" s="70"/>
      <c r="R45" s="70"/>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2"/>
      <c r="BA45" s="73">
        <f t="shared" si="1"/>
        <v>187</v>
      </c>
      <c r="BB45" s="74">
        <f t="shared" si="2"/>
        <v>187</v>
      </c>
      <c r="BC45" s="75" t="str">
        <f t="shared" si="3"/>
        <v>INR  One Hundred &amp; Eighty Seven  Only</v>
      </c>
      <c r="HV45" s="17">
        <v>1.32</v>
      </c>
      <c r="HW45" s="17" t="s">
        <v>103</v>
      </c>
      <c r="HX45" s="17" t="s">
        <v>75</v>
      </c>
      <c r="HY45" s="17">
        <v>100</v>
      </c>
      <c r="HZ45" s="18" t="s">
        <v>84</v>
      </c>
      <c r="IA45" s="18">
        <v>1.32</v>
      </c>
      <c r="IB45" s="18" t="s">
        <v>336</v>
      </c>
      <c r="IC45" s="18" t="s">
        <v>75</v>
      </c>
      <c r="ID45" s="18">
        <v>4</v>
      </c>
      <c r="IE45" s="17" t="s">
        <v>193</v>
      </c>
    </row>
    <row r="46" spans="1:238" s="17" customFormat="1" ht="141.75" customHeight="1">
      <c r="A46" s="31">
        <v>1.33</v>
      </c>
      <c r="B46" s="56" t="s">
        <v>411</v>
      </c>
      <c r="C46" s="57" t="s">
        <v>76</v>
      </c>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8"/>
      <c r="HV46" s="17">
        <v>1.33</v>
      </c>
      <c r="HW46" s="17" t="s">
        <v>104</v>
      </c>
      <c r="HX46" s="17" t="s">
        <v>76</v>
      </c>
      <c r="HZ46" s="18"/>
      <c r="IA46" s="18">
        <v>1.33</v>
      </c>
      <c r="IB46" s="18" t="s">
        <v>411</v>
      </c>
      <c r="IC46" s="18" t="s">
        <v>76</v>
      </c>
      <c r="ID46" s="18"/>
    </row>
    <row r="47" spans="1:239" s="17" customFormat="1" ht="15.75">
      <c r="A47" s="31">
        <v>1.34</v>
      </c>
      <c r="B47" s="56" t="s">
        <v>412</v>
      </c>
      <c r="C47" s="57" t="s">
        <v>77</v>
      </c>
      <c r="D47" s="62">
        <v>10</v>
      </c>
      <c r="E47" s="63" t="s">
        <v>191</v>
      </c>
      <c r="F47" s="64">
        <v>203.9</v>
      </c>
      <c r="G47" s="65"/>
      <c r="H47" s="66"/>
      <c r="I47" s="67" t="s">
        <v>34</v>
      </c>
      <c r="J47" s="68">
        <f t="shared" si="0"/>
        <v>1</v>
      </c>
      <c r="K47" s="66" t="s">
        <v>35</v>
      </c>
      <c r="L47" s="66" t="s">
        <v>4</v>
      </c>
      <c r="M47" s="69"/>
      <c r="N47" s="70"/>
      <c r="O47" s="70"/>
      <c r="P47" s="71"/>
      <c r="Q47" s="70"/>
      <c r="R47" s="70"/>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2"/>
      <c r="BA47" s="73">
        <f t="shared" si="1"/>
        <v>2039</v>
      </c>
      <c r="BB47" s="74">
        <f t="shared" si="2"/>
        <v>2039</v>
      </c>
      <c r="BC47" s="75" t="str">
        <f t="shared" si="3"/>
        <v>INR  Two Thousand  &amp;Thirty Nine  Only</v>
      </c>
      <c r="HV47" s="17">
        <v>1.34</v>
      </c>
      <c r="HW47" s="17" t="s">
        <v>105</v>
      </c>
      <c r="HX47" s="17" t="s">
        <v>77</v>
      </c>
      <c r="HY47" s="17">
        <v>50</v>
      </c>
      <c r="HZ47" s="18" t="s">
        <v>85</v>
      </c>
      <c r="IA47" s="18">
        <v>1.34</v>
      </c>
      <c r="IB47" s="18" t="s">
        <v>412</v>
      </c>
      <c r="IC47" s="18" t="s">
        <v>77</v>
      </c>
      <c r="ID47" s="18">
        <v>10</v>
      </c>
      <c r="IE47" s="17" t="s">
        <v>191</v>
      </c>
    </row>
    <row r="48" spans="1:238" s="17" customFormat="1" ht="31.5" customHeight="1">
      <c r="A48" s="31">
        <v>1.35</v>
      </c>
      <c r="B48" s="56" t="s">
        <v>413</v>
      </c>
      <c r="C48" s="57" t="s">
        <v>78</v>
      </c>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8"/>
      <c r="HV48" s="17">
        <v>1.35</v>
      </c>
      <c r="HW48" s="22" t="s">
        <v>106</v>
      </c>
      <c r="HX48" s="17" t="s">
        <v>78</v>
      </c>
      <c r="HZ48" s="18"/>
      <c r="IA48" s="18">
        <v>1.35</v>
      </c>
      <c r="IB48" s="24" t="s">
        <v>413</v>
      </c>
      <c r="IC48" s="18" t="s">
        <v>78</v>
      </c>
      <c r="ID48" s="18"/>
    </row>
    <row r="49" spans="1:239" s="17" customFormat="1" ht="253.5" customHeight="1">
      <c r="A49" s="31">
        <v>1.36</v>
      </c>
      <c r="B49" s="56" t="s">
        <v>414</v>
      </c>
      <c r="C49" s="57" t="s">
        <v>79</v>
      </c>
      <c r="D49" s="62">
        <v>2.7</v>
      </c>
      <c r="E49" s="63" t="s">
        <v>190</v>
      </c>
      <c r="F49" s="64">
        <v>1570.06</v>
      </c>
      <c r="G49" s="65"/>
      <c r="H49" s="66"/>
      <c r="I49" s="67" t="s">
        <v>34</v>
      </c>
      <c r="J49" s="68">
        <f t="shared" si="0"/>
        <v>1</v>
      </c>
      <c r="K49" s="66" t="s">
        <v>35</v>
      </c>
      <c r="L49" s="66" t="s">
        <v>4</v>
      </c>
      <c r="M49" s="69"/>
      <c r="N49" s="70"/>
      <c r="O49" s="70"/>
      <c r="P49" s="71"/>
      <c r="Q49" s="70"/>
      <c r="R49" s="70"/>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2"/>
      <c r="BA49" s="73">
        <f t="shared" si="1"/>
        <v>4239</v>
      </c>
      <c r="BB49" s="74">
        <f t="shared" si="2"/>
        <v>4239</v>
      </c>
      <c r="BC49" s="75" t="str">
        <f t="shared" si="3"/>
        <v>INR  Four Thousand Two Hundred &amp; Thirty Nine  Only</v>
      </c>
      <c r="HV49" s="17">
        <v>1.36</v>
      </c>
      <c r="HW49" s="17" t="s">
        <v>107</v>
      </c>
      <c r="HX49" s="17" t="s">
        <v>79</v>
      </c>
      <c r="HY49" s="17">
        <v>4</v>
      </c>
      <c r="HZ49" s="18" t="s">
        <v>85</v>
      </c>
      <c r="IA49" s="18">
        <v>1.36</v>
      </c>
      <c r="IB49" s="18" t="s">
        <v>414</v>
      </c>
      <c r="IC49" s="18" t="s">
        <v>79</v>
      </c>
      <c r="ID49" s="18">
        <v>2.7</v>
      </c>
      <c r="IE49" s="17" t="s">
        <v>190</v>
      </c>
    </row>
    <row r="50" spans="1:238" s="17" customFormat="1" ht="15.75">
      <c r="A50" s="31">
        <v>1.37</v>
      </c>
      <c r="B50" s="56" t="s">
        <v>177</v>
      </c>
      <c r="C50" s="57" t="s">
        <v>80</v>
      </c>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8"/>
      <c r="HV50" s="17">
        <v>1.37</v>
      </c>
      <c r="HW50" s="17" t="s">
        <v>108</v>
      </c>
      <c r="HX50" s="17" t="s">
        <v>80</v>
      </c>
      <c r="HY50" s="17">
        <v>4</v>
      </c>
      <c r="HZ50" s="18" t="s">
        <v>85</v>
      </c>
      <c r="IA50" s="18">
        <v>1.37</v>
      </c>
      <c r="IB50" s="18" t="s">
        <v>177</v>
      </c>
      <c r="IC50" s="18" t="s">
        <v>80</v>
      </c>
      <c r="ID50" s="18"/>
    </row>
    <row r="51" spans="1:239" s="17" customFormat="1" ht="117" customHeight="1">
      <c r="A51" s="31">
        <v>1.38</v>
      </c>
      <c r="B51" s="56" t="s">
        <v>337</v>
      </c>
      <c r="C51" s="57" t="s">
        <v>112</v>
      </c>
      <c r="D51" s="62">
        <v>4</v>
      </c>
      <c r="E51" s="63" t="s">
        <v>190</v>
      </c>
      <c r="F51" s="64">
        <v>820.34</v>
      </c>
      <c r="G51" s="65"/>
      <c r="H51" s="66"/>
      <c r="I51" s="67" t="s">
        <v>34</v>
      </c>
      <c r="J51" s="68">
        <f t="shared" si="0"/>
        <v>1</v>
      </c>
      <c r="K51" s="66" t="s">
        <v>35</v>
      </c>
      <c r="L51" s="66" t="s">
        <v>4</v>
      </c>
      <c r="M51" s="69"/>
      <c r="N51" s="70"/>
      <c r="O51" s="70"/>
      <c r="P51" s="71"/>
      <c r="Q51" s="70"/>
      <c r="R51" s="70"/>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2"/>
      <c r="BA51" s="73">
        <f t="shared" si="1"/>
        <v>3281</v>
      </c>
      <c r="BB51" s="74">
        <f t="shared" si="2"/>
        <v>3281</v>
      </c>
      <c r="BC51" s="75" t="str">
        <f t="shared" si="3"/>
        <v>INR  Three Thousand Two Hundred &amp; Eighty One  Only</v>
      </c>
      <c r="HV51" s="17">
        <v>1.38</v>
      </c>
      <c r="HW51" s="22" t="s">
        <v>109</v>
      </c>
      <c r="HX51" s="17" t="s">
        <v>112</v>
      </c>
      <c r="HZ51" s="18"/>
      <c r="IA51" s="18">
        <v>1.38</v>
      </c>
      <c r="IB51" s="18" t="s">
        <v>337</v>
      </c>
      <c r="IC51" s="18" t="s">
        <v>112</v>
      </c>
      <c r="ID51" s="18">
        <v>4</v>
      </c>
      <c r="IE51" s="17" t="s">
        <v>190</v>
      </c>
    </row>
    <row r="52" spans="1:238" s="17" customFormat="1" ht="111.75" customHeight="1">
      <c r="A52" s="31">
        <v>1.39</v>
      </c>
      <c r="B52" s="56" t="s">
        <v>338</v>
      </c>
      <c r="C52" s="57" t="s">
        <v>113</v>
      </c>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8"/>
      <c r="HV52" s="17">
        <v>1.39</v>
      </c>
      <c r="HW52" s="22" t="s">
        <v>110</v>
      </c>
      <c r="HX52" s="17" t="s">
        <v>113</v>
      </c>
      <c r="HY52" s="17">
        <v>50</v>
      </c>
      <c r="HZ52" s="18" t="s">
        <v>84</v>
      </c>
      <c r="IA52" s="18">
        <v>1.39</v>
      </c>
      <c r="IB52" s="18" t="s">
        <v>338</v>
      </c>
      <c r="IC52" s="18" t="s">
        <v>113</v>
      </c>
      <c r="ID52" s="18"/>
    </row>
    <row r="53" spans="1:239" s="17" customFormat="1" ht="15.75">
      <c r="A53" s="31">
        <v>1.4</v>
      </c>
      <c r="B53" s="56" t="s">
        <v>339</v>
      </c>
      <c r="C53" s="57" t="s">
        <v>81</v>
      </c>
      <c r="D53" s="62">
        <v>4.4</v>
      </c>
      <c r="E53" s="63" t="s">
        <v>190</v>
      </c>
      <c r="F53" s="64">
        <v>1285.84</v>
      </c>
      <c r="G53" s="65"/>
      <c r="H53" s="66"/>
      <c r="I53" s="67" t="s">
        <v>34</v>
      </c>
      <c r="J53" s="68">
        <f t="shared" si="0"/>
        <v>1</v>
      </c>
      <c r="K53" s="66" t="s">
        <v>35</v>
      </c>
      <c r="L53" s="66" t="s">
        <v>4</v>
      </c>
      <c r="M53" s="69"/>
      <c r="N53" s="70"/>
      <c r="O53" s="70"/>
      <c r="P53" s="71"/>
      <c r="Q53" s="70"/>
      <c r="R53" s="70"/>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2"/>
      <c r="BA53" s="73">
        <f t="shared" si="1"/>
        <v>5658</v>
      </c>
      <c r="BB53" s="74">
        <f t="shared" si="2"/>
        <v>5658</v>
      </c>
      <c r="BC53" s="75" t="str">
        <f t="shared" si="3"/>
        <v>INR  Five Thousand Six Hundred &amp; Fifty Eight  Only</v>
      </c>
      <c r="HV53" s="17">
        <v>1.4</v>
      </c>
      <c r="HW53" s="17" t="s">
        <v>111</v>
      </c>
      <c r="HX53" s="17" t="s">
        <v>81</v>
      </c>
      <c r="HY53" s="17">
        <v>2</v>
      </c>
      <c r="HZ53" s="18" t="s">
        <v>83</v>
      </c>
      <c r="IA53" s="18">
        <v>1.4</v>
      </c>
      <c r="IB53" s="18" t="s">
        <v>339</v>
      </c>
      <c r="IC53" s="18" t="s">
        <v>81</v>
      </c>
      <c r="ID53" s="18">
        <v>4.4</v>
      </c>
      <c r="IE53" s="17" t="s">
        <v>190</v>
      </c>
    </row>
    <row r="54" spans="1:238" s="17" customFormat="1" ht="118.5" customHeight="1">
      <c r="A54" s="31">
        <v>1.41</v>
      </c>
      <c r="B54" s="56" t="s">
        <v>415</v>
      </c>
      <c r="C54" s="57" t="s">
        <v>82</v>
      </c>
      <c r="D54" s="76"/>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8"/>
      <c r="BF54" s="27"/>
      <c r="HZ54" s="18"/>
      <c r="IA54" s="18">
        <v>1.41</v>
      </c>
      <c r="IB54" s="18" t="s">
        <v>415</v>
      </c>
      <c r="IC54" s="18" t="s">
        <v>82</v>
      </c>
      <c r="ID54" s="18"/>
    </row>
    <row r="55" spans="1:239" s="17" customFormat="1" ht="31.5">
      <c r="A55" s="31">
        <v>1.42</v>
      </c>
      <c r="B55" s="58" t="s">
        <v>339</v>
      </c>
      <c r="C55" s="57" t="s">
        <v>141</v>
      </c>
      <c r="D55" s="62">
        <v>43</v>
      </c>
      <c r="E55" s="63" t="s">
        <v>190</v>
      </c>
      <c r="F55" s="64">
        <v>1348.01</v>
      </c>
      <c r="G55" s="65"/>
      <c r="H55" s="66"/>
      <c r="I55" s="67" t="s">
        <v>34</v>
      </c>
      <c r="J55" s="68">
        <f t="shared" si="0"/>
        <v>1</v>
      </c>
      <c r="K55" s="66" t="s">
        <v>35</v>
      </c>
      <c r="L55" s="66" t="s">
        <v>4</v>
      </c>
      <c r="M55" s="69"/>
      <c r="N55" s="70"/>
      <c r="O55" s="70"/>
      <c r="P55" s="71"/>
      <c r="Q55" s="70"/>
      <c r="R55" s="70"/>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2"/>
      <c r="BA55" s="73">
        <f t="shared" si="1"/>
        <v>57964</v>
      </c>
      <c r="BB55" s="74">
        <f t="shared" si="2"/>
        <v>57964</v>
      </c>
      <c r="BC55" s="75" t="str">
        <f t="shared" si="3"/>
        <v>INR  Fifty Seven Thousand Nine Hundred &amp; Sixty Four  Only</v>
      </c>
      <c r="HZ55" s="18"/>
      <c r="IA55" s="18">
        <v>1.42</v>
      </c>
      <c r="IB55" s="18" t="s">
        <v>339</v>
      </c>
      <c r="IC55" s="18" t="s">
        <v>141</v>
      </c>
      <c r="ID55" s="18">
        <v>43</v>
      </c>
      <c r="IE55" s="17" t="s">
        <v>190</v>
      </c>
    </row>
    <row r="56" spans="1:238" s="17" customFormat="1" ht="24" customHeight="1">
      <c r="A56" s="31">
        <v>1.43</v>
      </c>
      <c r="B56" s="58" t="s">
        <v>134</v>
      </c>
      <c r="C56" s="57" t="s">
        <v>142</v>
      </c>
      <c r="D56" s="76"/>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8"/>
      <c r="HZ56" s="18"/>
      <c r="IA56" s="18">
        <v>1.43</v>
      </c>
      <c r="IB56" s="18" t="s">
        <v>134</v>
      </c>
      <c r="IC56" s="18" t="s">
        <v>142</v>
      </c>
      <c r="ID56" s="18"/>
    </row>
    <row r="57" spans="1:238" s="17" customFormat="1" ht="15.75">
      <c r="A57" s="31">
        <v>1.44</v>
      </c>
      <c r="B57" s="58" t="s">
        <v>186</v>
      </c>
      <c r="C57" s="57" t="s">
        <v>143</v>
      </c>
      <c r="D57" s="76"/>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8"/>
      <c r="HZ57" s="18"/>
      <c r="IA57" s="18">
        <v>1.44</v>
      </c>
      <c r="IB57" s="18" t="s">
        <v>186</v>
      </c>
      <c r="IC57" s="18" t="s">
        <v>143</v>
      </c>
      <c r="ID57" s="18"/>
    </row>
    <row r="58" spans="1:239" s="17" customFormat="1" ht="26.25" customHeight="1">
      <c r="A58" s="31">
        <v>1.45</v>
      </c>
      <c r="B58" s="59" t="s">
        <v>179</v>
      </c>
      <c r="C58" s="57" t="s">
        <v>144</v>
      </c>
      <c r="D58" s="62">
        <v>0.55</v>
      </c>
      <c r="E58" s="63" t="s">
        <v>190</v>
      </c>
      <c r="F58" s="64">
        <v>258.09</v>
      </c>
      <c r="G58" s="65"/>
      <c r="H58" s="66"/>
      <c r="I58" s="67" t="s">
        <v>34</v>
      </c>
      <c r="J58" s="68">
        <f t="shared" si="0"/>
        <v>1</v>
      </c>
      <c r="K58" s="66" t="s">
        <v>35</v>
      </c>
      <c r="L58" s="66" t="s">
        <v>4</v>
      </c>
      <c r="M58" s="69"/>
      <c r="N58" s="70"/>
      <c r="O58" s="70"/>
      <c r="P58" s="71"/>
      <c r="Q58" s="70"/>
      <c r="R58" s="70"/>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2"/>
      <c r="BA58" s="73">
        <f t="shared" si="1"/>
        <v>142</v>
      </c>
      <c r="BB58" s="74">
        <f t="shared" si="2"/>
        <v>142</v>
      </c>
      <c r="BC58" s="75" t="str">
        <f t="shared" si="3"/>
        <v>INR  One Hundred &amp; Forty Two  Only</v>
      </c>
      <c r="HZ58" s="18"/>
      <c r="IA58" s="18">
        <v>1.45</v>
      </c>
      <c r="IB58" s="18" t="s">
        <v>179</v>
      </c>
      <c r="IC58" s="18" t="s">
        <v>144</v>
      </c>
      <c r="ID58" s="18">
        <v>0.55</v>
      </c>
      <c r="IE58" s="17" t="s">
        <v>190</v>
      </c>
    </row>
    <row r="59" spans="1:238" s="17" customFormat="1" ht="15.75">
      <c r="A59" s="31">
        <v>1.46</v>
      </c>
      <c r="B59" s="59" t="s">
        <v>178</v>
      </c>
      <c r="C59" s="57" t="s">
        <v>145</v>
      </c>
      <c r="D59" s="76"/>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8"/>
      <c r="HZ59" s="18"/>
      <c r="IA59" s="18">
        <v>1.46</v>
      </c>
      <c r="IB59" s="18" t="s">
        <v>178</v>
      </c>
      <c r="IC59" s="18" t="s">
        <v>145</v>
      </c>
      <c r="ID59" s="18"/>
    </row>
    <row r="60" spans="1:239" s="17" customFormat="1" ht="24" customHeight="1">
      <c r="A60" s="31">
        <v>1.47</v>
      </c>
      <c r="B60" s="59" t="s">
        <v>179</v>
      </c>
      <c r="C60" s="57" t="s">
        <v>146</v>
      </c>
      <c r="D60" s="62">
        <v>0.45</v>
      </c>
      <c r="E60" s="63" t="s">
        <v>190</v>
      </c>
      <c r="F60" s="64">
        <v>297.33</v>
      </c>
      <c r="G60" s="65"/>
      <c r="H60" s="66"/>
      <c r="I60" s="67" t="s">
        <v>34</v>
      </c>
      <c r="J60" s="68">
        <f t="shared" si="0"/>
        <v>1</v>
      </c>
      <c r="K60" s="66" t="s">
        <v>35</v>
      </c>
      <c r="L60" s="66" t="s">
        <v>4</v>
      </c>
      <c r="M60" s="69"/>
      <c r="N60" s="70"/>
      <c r="O60" s="70"/>
      <c r="P60" s="71"/>
      <c r="Q60" s="70"/>
      <c r="R60" s="70"/>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2"/>
      <c r="BA60" s="73">
        <f t="shared" si="1"/>
        <v>134</v>
      </c>
      <c r="BB60" s="74">
        <f t="shared" si="2"/>
        <v>134</v>
      </c>
      <c r="BC60" s="75" t="str">
        <f t="shared" si="3"/>
        <v>INR  One Hundred &amp; Thirty Four  Only</v>
      </c>
      <c r="HZ60" s="18"/>
      <c r="IA60" s="18">
        <v>1.47</v>
      </c>
      <c r="IB60" s="18" t="s">
        <v>179</v>
      </c>
      <c r="IC60" s="18" t="s">
        <v>146</v>
      </c>
      <c r="ID60" s="18">
        <v>0.45</v>
      </c>
      <c r="IE60" s="17" t="s">
        <v>190</v>
      </c>
    </row>
    <row r="61" spans="1:238" s="17" customFormat="1" ht="29.25" customHeight="1">
      <c r="A61" s="31">
        <v>1.48</v>
      </c>
      <c r="B61" s="59" t="s">
        <v>187</v>
      </c>
      <c r="C61" s="57" t="s">
        <v>147</v>
      </c>
      <c r="D61" s="76"/>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8"/>
      <c r="HZ61" s="18"/>
      <c r="IA61" s="18">
        <v>1.48</v>
      </c>
      <c r="IB61" s="18" t="s">
        <v>187</v>
      </c>
      <c r="IC61" s="18" t="s">
        <v>147</v>
      </c>
      <c r="ID61" s="18"/>
    </row>
    <row r="62" spans="1:239" s="17" customFormat="1" ht="23.25" customHeight="1">
      <c r="A62" s="31">
        <v>1.49</v>
      </c>
      <c r="B62" s="59" t="s">
        <v>188</v>
      </c>
      <c r="C62" s="57" t="s">
        <v>148</v>
      </c>
      <c r="D62" s="62">
        <v>4.5</v>
      </c>
      <c r="E62" s="63" t="s">
        <v>190</v>
      </c>
      <c r="F62" s="64">
        <v>221.88</v>
      </c>
      <c r="G62" s="65"/>
      <c r="H62" s="66"/>
      <c r="I62" s="67" t="s">
        <v>34</v>
      </c>
      <c r="J62" s="68">
        <f t="shared" si="0"/>
        <v>1</v>
      </c>
      <c r="K62" s="66" t="s">
        <v>35</v>
      </c>
      <c r="L62" s="66" t="s">
        <v>4</v>
      </c>
      <c r="M62" s="69"/>
      <c r="N62" s="70"/>
      <c r="O62" s="70"/>
      <c r="P62" s="71"/>
      <c r="Q62" s="70"/>
      <c r="R62" s="70"/>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2"/>
      <c r="BA62" s="73">
        <f t="shared" si="1"/>
        <v>998</v>
      </c>
      <c r="BB62" s="74">
        <f t="shared" si="2"/>
        <v>998</v>
      </c>
      <c r="BC62" s="75" t="str">
        <f t="shared" si="3"/>
        <v>INR  Nine Hundred &amp; Ninety Eight  Only</v>
      </c>
      <c r="HZ62" s="18"/>
      <c r="IA62" s="18">
        <v>1.49</v>
      </c>
      <c r="IB62" s="18" t="s">
        <v>188</v>
      </c>
      <c r="IC62" s="18" t="s">
        <v>148</v>
      </c>
      <c r="ID62" s="18">
        <v>4.5</v>
      </c>
      <c r="IE62" s="17" t="s">
        <v>190</v>
      </c>
    </row>
    <row r="63" spans="1:238" s="17" customFormat="1" ht="30" customHeight="1">
      <c r="A63" s="31">
        <v>1.5</v>
      </c>
      <c r="B63" s="59" t="s">
        <v>135</v>
      </c>
      <c r="C63" s="57" t="s">
        <v>149</v>
      </c>
      <c r="D63" s="76"/>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8"/>
      <c r="HZ63" s="18"/>
      <c r="IA63" s="18">
        <v>1.5</v>
      </c>
      <c r="IB63" s="18" t="s">
        <v>135</v>
      </c>
      <c r="IC63" s="18" t="s">
        <v>149</v>
      </c>
      <c r="ID63" s="18"/>
    </row>
    <row r="64" spans="1:239" s="17" customFormat="1" ht="31.5">
      <c r="A64" s="31">
        <v>1.51</v>
      </c>
      <c r="B64" s="59" t="s">
        <v>136</v>
      </c>
      <c r="C64" s="57" t="s">
        <v>150</v>
      </c>
      <c r="D64" s="62">
        <v>415</v>
      </c>
      <c r="E64" s="63" t="s">
        <v>190</v>
      </c>
      <c r="F64" s="64">
        <v>81.32</v>
      </c>
      <c r="G64" s="65"/>
      <c r="H64" s="66"/>
      <c r="I64" s="67" t="s">
        <v>34</v>
      </c>
      <c r="J64" s="68">
        <f t="shared" si="0"/>
        <v>1</v>
      </c>
      <c r="K64" s="66" t="s">
        <v>35</v>
      </c>
      <c r="L64" s="66" t="s">
        <v>4</v>
      </c>
      <c r="M64" s="69"/>
      <c r="N64" s="70"/>
      <c r="O64" s="70"/>
      <c r="P64" s="71"/>
      <c r="Q64" s="70"/>
      <c r="R64" s="70"/>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2"/>
      <c r="BA64" s="73">
        <f t="shared" si="1"/>
        <v>33748</v>
      </c>
      <c r="BB64" s="74">
        <f t="shared" si="2"/>
        <v>33748</v>
      </c>
      <c r="BC64" s="75" t="str">
        <f t="shared" si="3"/>
        <v>INR  Thirty Three Thousand Seven Hundred &amp; Forty Eight  Only</v>
      </c>
      <c r="HZ64" s="18"/>
      <c r="IA64" s="18">
        <v>1.51</v>
      </c>
      <c r="IB64" s="18" t="s">
        <v>136</v>
      </c>
      <c r="IC64" s="18" t="s">
        <v>150</v>
      </c>
      <c r="ID64" s="18">
        <v>415</v>
      </c>
      <c r="IE64" s="17" t="s">
        <v>190</v>
      </c>
    </row>
    <row r="65" spans="1:238" s="17" customFormat="1" ht="31.5">
      <c r="A65" s="31">
        <v>1.52</v>
      </c>
      <c r="B65" s="59" t="s">
        <v>137</v>
      </c>
      <c r="C65" s="57" t="s">
        <v>151</v>
      </c>
      <c r="D65" s="76"/>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8"/>
      <c r="HZ65" s="18"/>
      <c r="IA65" s="18">
        <v>1.52</v>
      </c>
      <c r="IB65" s="18" t="s">
        <v>137</v>
      </c>
      <c r="IC65" s="18" t="s">
        <v>151</v>
      </c>
      <c r="ID65" s="18"/>
    </row>
    <row r="66" spans="1:239" s="17" customFormat="1" ht="31.5">
      <c r="A66" s="31">
        <v>1.53</v>
      </c>
      <c r="B66" s="59" t="s">
        <v>189</v>
      </c>
      <c r="C66" s="57" t="s">
        <v>152</v>
      </c>
      <c r="D66" s="62">
        <v>1.2</v>
      </c>
      <c r="E66" s="63" t="s">
        <v>190</v>
      </c>
      <c r="F66" s="64">
        <v>167.82</v>
      </c>
      <c r="G66" s="65"/>
      <c r="H66" s="66"/>
      <c r="I66" s="67" t="s">
        <v>34</v>
      </c>
      <c r="J66" s="68">
        <f t="shared" si="0"/>
        <v>1</v>
      </c>
      <c r="K66" s="66" t="s">
        <v>35</v>
      </c>
      <c r="L66" s="66" t="s">
        <v>4</v>
      </c>
      <c r="M66" s="69"/>
      <c r="N66" s="70"/>
      <c r="O66" s="70"/>
      <c r="P66" s="71"/>
      <c r="Q66" s="70"/>
      <c r="R66" s="70"/>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2"/>
      <c r="BA66" s="73">
        <f t="shared" si="1"/>
        <v>201</v>
      </c>
      <c r="BB66" s="74">
        <f t="shared" si="2"/>
        <v>201</v>
      </c>
      <c r="BC66" s="75" t="str">
        <f t="shared" si="3"/>
        <v>INR  Two Hundred &amp; One  Only</v>
      </c>
      <c r="HZ66" s="18"/>
      <c r="IA66" s="18">
        <v>1.53</v>
      </c>
      <c r="IB66" s="18" t="s">
        <v>189</v>
      </c>
      <c r="IC66" s="18" t="s">
        <v>152</v>
      </c>
      <c r="ID66" s="18">
        <v>1.2</v>
      </c>
      <c r="IE66" s="17" t="s">
        <v>190</v>
      </c>
    </row>
    <row r="67" spans="1:239" s="17" customFormat="1" ht="47.25">
      <c r="A67" s="31">
        <v>1.54</v>
      </c>
      <c r="B67" s="59" t="s">
        <v>138</v>
      </c>
      <c r="C67" s="57" t="s">
        <v>153</v>
      </c>
      <c r="D67" s="62">
        <v>271</v>
      </c>
      <c r="E67" s="63" t="s">
        <v>190</v>
      </c>
      <c r="F67" s="64">
        <v>108.59</v>
      </c>
      <c r="G67" s="65"/>
      <c r="H67" s="66"/>
      <c r="I67" s="67" t="s">
        <v>34</v>
      </c>
      <c r="J67" s="68">
        <f t="shared" si="0"/>
        <v>1</v>
      </c>
      <c r="K67" s="66" t="s">
        <v>35</v>
      </c>
      <c r="L67" s="66" t="s">
        <v>4</v>
      </c>
      <c r="M67" s="69"/>
      <c r="N67" s="70"/>
      <c r="O67" s="70"/>
      <c r="P67" s="71"/>
      <c r="Q67" s="70"/>
      <c r="R67" s="70"/>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2"/>
      <c r="BA67" s="73">
        <f t="shared" si="1"/>
        <v>29428</v>
      </c>
      <c r="BB67" s="74">
        <f t="shared" si="2"/>
        <v>29428</v>
      </c>
      <c r="BC67" s="75" t="str">
        <f t="shared" si="3"/>
        <v>INR  Twenty Nine Thousand Four Hundred &amp; Twenty Eight  Only</v>
      </c>
      <c r="HZ67" s="18"/>
      <c r="IA67" s="18">
        <v>1.54</v>
      </c>
      <c r="IB67" s="18" t="s">
        <v>138</v>
      </c>
      <c r="IC67" s="18" t="s">
        <v>153</v>
      </c>
      <c r="ID67" s="18">
        <v>271</v>
      </c>
      <c r="IE67" s="17" t="s">
        <v>190</v>
      </c>
    </row>
    <row r="68" spans="1:238" s="17" customFormat="1" ht="17.25" customHeight="1">
      <c r="A68" s="31">
        <v>1.55</v>
      </c>
      <c r="B68" s="59" t="s">
        <v>340</v>
      </c>
      <c r="C68" s="57" t="s">
        <v>154</v>
      </c>
      <c r="D68" s="76"/>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8"/>
      <c r="HZ68" s="18"/>
      <c r="IA68" s="18">
        <v>1.55</v>
      </c>
      <c r="IB68" s="18" t="s">
        <v>340</v>
      </c>
      <c r="IC68" s="18" t="s">
        <v>154</v>
      </c>
      <c r="ID68" s="18"/>
    </row>
    <row r="69" spans="1:239" s="17" customFormat="1" ht="15.75">
      <c r="A69" s="31">
        <v>1.56</v>
      </c>
      <c r="B69" s="59" t="s">
        <v>341</v>
      </c>
      <c r="C69" s="57" t="s">
        <v>155</v>
      </c>
      <c r="D69" s="62">
        <v>177</v>
      </c>
      <c r="E69" s="63" t="s">
        <v>190</v>
      </c>
      <c r="F69" s="64">
        <v>16.66</v>
      </c>
      <c r="G69" s="65"/>
      <c r="H69" s="66"/>
      <c r="I69" s="67" t="s">
        <v>34</v>
      </c>
      <c r="J69" s="68">
        <f t="shared" si="0"/>
        <v>1</v>
      </c>
      <c r="K69" s="66" t="s">
        <v>35</v>
      </c>
      <c r="L69" s="66" t="s">
        <v>4</v>
      </c>
      <c r="M69" s="69"/>
      <c r="N69" s="70"/>
      <c r="O69" s="70"/>
      <c r="P69" s="71"/>
      <c r="Q69" s="70"/>
      <c r="R69" s="70"/>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2"/>
      <c r="BA69" s="73">
        <f t="shared" si="1"/>
        <v>2949</v>
      </c>
      <c r="BB69" s="74">
        <f t="shared" si="2"/>
        <v>2949</v>
      </c>
      <c r="BC69" s="75" t="str">
        <f t="shared" si="3"/>
        <v>INR  Two Thousand Nine Hundred &amp; Forty Nine  Only</v>
      </c>
      <c r="HZ69" s="18"/>
      <c r="IA69" s="18">
        <v>1.56</v>
      </c>
      <c r="IB69" s="18" t="s">
        <v>341</v>
      </c>
      <c r="IC69" s="18" t="s">
        <v>155</v>
      </c>
      <c r="ID69" s="18">
        <v>177</v>
      </c>
      <c r="IE69" s="17" t="s">
        <v>190</v>
      </c>
    </row>
    <row r="70" spans="1:238" s="17" customFormat="1" ht="47.25">
      <c r="A70" s="31">
        <v>1.57</v>
      </c>
      <c r="B70" s="59" t="s">
        <v>342</v>
      </c>
      <c r="C70" s="57" t="s">
        <v>156</v>
      </c>
      <c r="D70" s="76"/>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8"/>
      <c r="HZ70" s="18"/>
      <c r="IA70" s="18">
        <v>1.57</v>
      </c>
      <c r="IB70" s="18" t="s">
        <v>342</v>
      </c>
      <c r="IC70" s="18" t="s">
        <v>156</v>
      </c>
      <c r="ID70" s="18"/>
    </row>
    <row r="71" spans="1:239" s="17" customFormat="1" ht="33" customHeight="1">
      <c r="A71" s="31">
        <v>1.58</v>
      </c>
      <c r="B71" s="59" t="s">
        <v>343</v>
      </c>
      <c r="C71" s="57" t="s">
        <v>157</v>
      </c>
      <c r="D71" s="62">
        <v>315</v>
      </c>
      <c r="E71" s="63" t="s">
        <v>190</v>
      </c>
      <c r="F71" s="64">
        <v>49.8</v>
      </c>
      <c r="G71" s="65"/>
      <c r="H71" s="66"/>
      <c r="I71" s="67" t="s">
        <v>34</v>
      </c>
      <c r="J71" s="68">
        <f t="shared" si="0"/>
        <v>1</v>
      </c>
      <c r="K71" s="66" t="s">
        <v>35</v>
      </c>
      <c r="L71" s="66" t="s">
        <v>4</v>
      </c>
      <c r="M71" s="69"/>
      <c r="N71" s="70"/>
      <c r="O71" s="70"/>
      <c r="P71" s="71"/>
      <c r="Q71" s="70"/>
      <c r="R71" s="70"/>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2"/>
      <c r="BA71" s="73">
        <f t="shared" si="1"/>
        <v>15687</v>
      </c>
      <c r="BB71" s="74">
        <f t="shared" si="2"/>
        <v>15687</v>
      </c>
      <c r="BC71" s="75" t="str">
        <f t="shared" si="3"/>
        <v>INR  Fifteen Thousand Six Hundred &amp; Eighty Seven  Only</v>
      </c>
      <c r="HZ71" s="18"/>
      <c r="IA71" s="18">
        <v>1.58</v>
      </c>
      <c r="IB71" s="18" t="s">
        <v>343</v>
      </c>
      <c r="IC71" s="18" t="s">
        <v>157</v>
      </c>
      <c r="ID71" s="18">
        <v>315</v>
      </c>
      <c r="IE71" s="17" t="s">
        <v>190</v>
      </c>
    </row>
    <row r="72" spans="1:239" s="17" customFormat="1" ht="47.25">
      <c r="A72" s="31">
        <v>1.59</v>
      </c>
      <c r="B72" s="58" t="s">
        <v>344</v>
      </c>
      <c r="C72" s="57" t="s">
        <v>158</v>
      </c>
      <c r="D72" s="62">
        <v>271</v>
      </c>
      <c r="E72" s="63" t="s">
        <v>190</v>
      </c>
      <c r="F72" s="64">
        <v>18.28</v>
      </c>
      <c r="G72" s="65"/>
      <c r="H72" s="66"/>
      <c r="I72" s="67" t="s">
        <v>34</v>
      </c>
      <c r="J72" s="68">
        <f t="shared" si="0"/>
        <v>1</v>
      </c>
      <c r="K72" s="66" t="s">
        <v>35</v>
      </c>
      <c r="L72" s="66" t="s">
        <v>4</v>
      </c>
      <c r="M72" s="69"/>
      <c r="N72" s="70"/>
      <c r="O72" s="70"/>
      <c r="P72" s="71"/>
      <c r="Q72" s="70"/>
      <c r="R72" s="70"/>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2"/>
      <c r="BA72" s="73">
        <f t="shared" si="1"/>
        <v>4954</v>
      </c>
      <c r="BB72" s="74">
        <f t="shared" si="2"/>
        <v>4954</v>
      </c>
      <c r="BC72" s="75" t="str">
        <f t="shared" si="3"/>
        <v>INR  Four Thousand Nine Hundred &amp; Fifty Four  Only</v>
      </c>
      <c r="HZ72" s="18"/>
      <c r="IA72" s="18">
        <v>1.59</v>
      </c>
      <c r="IB72" s="18" t="s">
        <v>344</v>
      </c>
      <c r="IC72" s="18" t="s">
        <v>158</v>
      </c>
      <c r="ID72" s="18">
        <v>271</v>
      </c>
      <c r="IE72" s="17" t="s">
        <v>190</v>
      </c>
    </row>
    <row r="73" spans="1:238" s="17" customFormat="1" ht="31.5">
      <c r="A73" s="31">
        <v>1.6</v>
      </c>
      <c r="B73" s="58" t="s">
        <v>137</v>
      </c>
      <c r="C73" s="57" t="s">
        <v>159</v>
      </c>
      <c r="D73" s="76"/>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8"/>
      <c r="HZ73" s="18"/>
      <c r="IA73" s="18">
        <v>1.6</v>
      </c>
      <c r="IB73" s="18" t="s">
        <v>137</v>
      </c>
      <c r="IC73" s="18" t="s">
        <v>159</v>
      </c>
      <c r="ID73" s="18"/>
    </row>
    <row r="74" spans="1:239" s="17" customFormat="1" ht="39" customHeight="1">
      <c r="A74" s="31">
        <v>1.61</v>
      </c>
      <c r="B74" s="58" t="s">
        <v>345</v>
      </c>
      <c r="C74" s="57" t="s">
        <v>160</v>
      </c>
      <c r="D74" s="62">
        <v>241</v>
      </c>
      <c r="E74" s="63" t="s">
        <v>190</v>
      </c>
      <c r="F74" s="64">
        <v>75.89</v>
      </c>
      <c r="G74" s="65"/>
      <c r="H74" s="66"/>
      <c r="I74" s="67" t="s">
        <v>34</v>
      </c>
      <c r="J74" s="68">
        <f t="shared" si="0"/>
        <v>1</v>
      </c>
      <c r="K74" s="66" t="s">
        <v>35</v>
      </c>
      <c r="L74" s="66" t="s">
        <v>4</v>
      </c>
      <c r="M74" s="69"/>
      <c r="N74" s="70"/>
      <c r="O74" s="70"/>
      <c r="P74" s="71"/>
      <c r="Q74" s="70"/>
      <c r="R74" s="70"/>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2"/>
      <c r="BA74" s="73">
        <f t="shared" si="1"/>
        <v>18289</v>
      </c>
      <c r="BB74" s="74">
        <f t="shared" si="2"/>
        <v>18289</v>
      </c>
      <c r="BC74" s="75" t="str">
        <f t="shared" si="3"/>
        <v>INR  Eighteen Thousand Two Hundred &amp; Eighty Nine  Only</v>
      </c>
      <c r="HZ74" s="18"/>
      <c r="IA74" s="18">
        <v>1.61</v>
      </c>
      <c r="IB74" s="18" t="s">
        <v>345</v>
      </c>
      <c r="IC74" s="18" t="s">
        <v>160</v>
      </c>
      <c r="ID74" s="18">
        <v>241</v>
      </c>
      <c r="IE74" s="17" t="s">
        <v>190</v>
      </c>
    </row>
    <row r="75" spans="1:238" s="17" customFormat="1" ht="15.75">
      <c r="A75" s="31">
        <v>1.62</v>
      </c>
      <c r="B75" s="58" t="s">
        <v>416</v>
      </c>
      <c r="C75" s="57" t="s">
        <v>161</v>
      </c>
      <c r="D75" s="76"/>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8"/>
      <c r="HZ75" s="18"/>
      <c r="IA75" s="18">
        <v>1.62</v>
      </c>
      <c r="IB75" s="18" t="s">
        <v>416</v>
      </c>
      <c r="IC75" s="18" t="s">
        <v>161</v>
      </c>
      <c r="ID75" s="18"/>
    </row>
    <row r="76" spans="1:239" s="17" customFormat="1" ht="28.5" customHeight="1">
      <c r="A76" s="31">
        <v>1.63</v>
      </c>
      <c r="B76" s="58" t="s">
        <v>417</v>
      </c>
      <c r="C76" s="57" t="s">
        <v>162</v>
      </c>
      <c r="D76" s="62">
        <v>135</v>
      </c>
      <c r="E76" s="63" t="s">
        <v>190</v>
      </c>
      <c r="F76" s="64">
        <v>97.85</v>
      </c>
      <c r="G76" s="65"/>
      <c r="H76" s="66"/>
      <c r="I76" s="67" t="s">
        <v>34</v>
      </c>
      <c r="J76" s="68">
        <f t="shared" si="0"/>
        <v>1</v>
      </c>
      <c r="K76" s="66" t="s">
        <v>35</v>
      </c>
      <c r="L76" s="66" t="s">
        <v>4</v>
      </c>
      <c r="M76" s="69"/>
      <c r="N76" s="70"/>
      <c r="O76" s="70"/>
      <c r="P76" s="71"/>
      <c r="Q76" s="70"/>
      <c r="R76" s="70"/>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2"/>
      <c r="BA76" s="73">
        <f t="shared" si="1"/>
        <v>13210</v>
      </c>
      <c r="BB76" s="74">
        <f t="shared" si="2"/>
        <v>13210</v>
      </c>
      <c r="BC76" s="75" t="str">
        <f t="shared" si="3"/>
        <v>INR  Thirteen Thousand Two Hundred &amp; Ten  Only</v>
      </c>
      <c r="HZ76" s="18"/>
      <c r="IA76" s="18">
        <v>1.63</v>
      </c>
      <c r="IB76" s="18" t="s">
        <v>417</v>
      </c>
      <c r="IC76" s="18" t="s">
        <v>162</v>
      </c>
      <c r="ID76" s="18">
        <v>135</v>
      </c>
      <c r="IE76" s="17" t="s">
        <v>190</v>
      </c>
    </row>
    <row r="77" spans="1:238" s="17" customFormat="1" ht="15.75">
      <c r="A77" s="31">
        <v>1.64</v>
      </c>
      <c r="B77" s="59" t="s">
        <v>346</v>
      </c>
      <c r="C77" s="57" t="s">
        <v>163</v>
      </c>
      <c r="D77" s="76"/>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8"/>
      <c r="HZ77" s="18"/>
      <c r="IA77" s="18">
        <v>1.64</v>
      </c>
      <c r="IB77" s="18" t="s">
        <v>346</v>
      </c>
      <c r="IC77" s="18" t="s">
        <v>163</v>
      </c>
      <c r="ID77" s="18"/>
    </row>
    <row r="78" spans="1:238" s="17" customFormat="1" ht="78.75">
      <c r="A78" s="31">
        <v>1.65</v>
      </c>
      <c r="B78" s="59" t="s">
        <v>347</v>
      </c>
      <c r="C78" s="57" t="s">
        <v>164</v>
      </c>
      <c r="D78" s="76"/>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8"/>
      <c r="HZ78" s="18"/>
      <c r="IA78" s="18">
        <v>1.65</v>
      </c>
      <c r="IB78" s="18" t="s">
        <v>347</v>
      </c>
      <c r="IC78" s="18" t="s">
        <v>164</v>
      </c>
      <c r="ID78" s="18"/>
    </row>
    <row r="79" spans="1:239" s="17" customFormat="1" ht="24.75" customHeight="1">
      <c r="A79" s="31">
        <v>1.66</v>
      </c>
      <c r="B79" s="59" t="s">
        <v>348</v>
      </c>
      <c r="C79" s="57" t="s">
        <v>165</v>
      </c>
      <c r="D79" s="62">
        <v>14</v>
      </c>
      <c r="E79" s="63" t="s">
        <v>190</v>
      </c>
      <c r="F79" s="64">
        <v>419.11</v>
      </c>
      <c r="G79" s="65"/>
      <c r="H79" s="66"/>
      <c r="I79" s="67" t="s">
        <v>34</v>
      </c>
      <c r="J79" s="68">
        <f t="shared" si="0"/>
        <v>1</v>
      </c>
      <c r="K79" s="66" t="s">
        <v>35</v>
      </c>
      <c r="L79" s="66" t="s">
        <v>4</v>
      </c>
      <c r="M79" s="69"/>
      <c r="N79" s="70"/>
      <c r="O79" s="70"/>
      <c r="P79" s="71"/>
      <c r="Q79" s="70"/>
      <c r="R79" s="70"/>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2"/>
      <c r="BA79" s="73">
        <f t="shared" si="1"/>
        <v>5868</v>
      </c>
      <c r="BB79" s="74">
        <f t="shared" si="2"/>
        <v>5868</v>
      </c>
      <c r="BC79" s="75" t="str">
        <f t="shared" si="3"/>
        <v>INR  Five Thousand Eight Hundred &amp; Sixty Eight  Only</v>
      </c>
      <c r="HZ79" s="18"/>
      <c r="IA79" s="18">
        <v>1.66</v>
      </c>
      <c r="IB79" s="18" t="s">
        <v>348</v>
      </c>
      <c r="IC79" s="18" t="s">
        <v>165</v>
      </c>
      <c r="ID79" s="18">
        <v>14</v>
      </c>
      <c r="IE79" s="17" t="s">
        <v>190</v>
      </c>
    </row>
    <row r="80" spans="1:239" s="17" customFormat="1" ht="36" customHeight="1">
      <c r="A80" s="31">
        <v>1.67</v>
      </c>
      <c r="B80" s="59" t="s">
        <v>349</v>
      </c>
      <c r="C80" s="57" t="s">
        <v>166</v>
      </c>
      <c r="D80" s="62">
        <v>43</v>
      </c>
      <c r="E80" s="63" t="s">
        <v>190</v>
      </c>
      <c r="F80" s="64">
        <v>2.5</v>
      </c>
      <c r="G80" s="65"/>
      <c r="H80" s="66"/>
      <c r="I80" s="67" t="s">
        <v>34</v>
      </c>
      <c r="J80" s="68">
        <f t="shared" si="0"/>
        <v>1</v>
      </c>
      <c r="K80" s="66" t="s">
        <v>35</v>
      </c>
      <c r="L80" s="66" t="s">
        <v>4</v>
      </c>
      <c r="M80" s="69"/>
      <c r="N80" s="70"/>
      <c r="O80" s="70"/>
      <c r="P80" s="71"/>
      <c r="Q80" s="70"/>
      <c r="R80" s="70"/>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2"/>
      <c r="BA80" s="73">
        <f t="shared" si="1"/>
        <v>108</v>
      </c>
      <c r="BB80" s="74">
        <f t="shared" si="2"/>
        <v>108</v>
      </c>
      <c r="BC80" s="75" t="str">
        <f t="shared" si="3"/>
        <v>INR  One Hundred &amp; Eight  Only</v>
      </c>
      <c r="HZ80" s="18"/>
      <c r="IA80" s="18">
        <v>1.67</v>
      </c>
      <c r="IB80" s="18" t="s">
        <v>349</v>
      </c>
      <c r="IC80" s="18" t="s">
        <v>166</v>
      </c>
      <c r="ID80" s="18">
        <v>43</v>
      </c>
      <c r="IE80" s="17" t="s">
        <v>190</v>
      </c>
    </row>
    <row r="81" spans="1:238" s="17" customFormat="1" ht="37.5" customHeight="1">
      <c r="A81" s="31">
        <v>1.68</v>
      </c>
      <c r="B81" s="60" t="s">
        <v>418</v>
      </c>
      <c r="C81" s="57" t="s">
        <v>167</v>
      </c>
      <c r="D81" s="76"/>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8"/>
      <c r="HZ81" s="18"/>
      <c r="IA81" s="18">
        <v>1.68</v>
      </c>
      <c r="IB81" s="18" t="s">
        <v>418</v>
      </c>
      <c r="IC81" s="18" t="s">
        <v>167</v>
      </c>
      <c r="ID81" s="18"/>
    </row>
    <row r="82" spans="1:238" s="17" customFormat="1" ht="15.75">
      <c r="A82" s="31">
        <v>1.69</v>
      </c>
      <c r="B82" s="59" t="s">
        <v>139</v>
      </c>
      <c r="C82" s="57" t="s">
        <v>168</v>
      </c>
      <c r="D82" s="76"/>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8"/>
      <c r="HZ82" s="18"/>
      <c r="IA82" s="18">
        <v>1.69</v>
      </c>
      <c r="IB82" s="18" t="s">
        <v>139</v>
      </c>
      <c r="IC82" s="18" t="s">
        <v>168</v>
      </c>
      <c r="ID82" s="18"/>
    </row>
    <row r="83" spans="1:239" s="17" customFormat="1" ht="36.75" customHeight="1">
      <c r="A83" s="31">
        <v>1.7</v>
      </c>
      <c r="B83" s="59" t="s">
        <v>419</v>
      </c>
      <c r="C83" s="57" t="s">
        <v>194</v>
      </c>
      <c r="D83" s="62">
        <v>1.5</v>
      </c>
      <c r="E83" s="63" t="s">
        <v>182</v>
      </c>
      <c r="F83" s="64">
        <v>615.48</v>
      </c>
      <c r="G83" s="65"/>
      <c r="H83" s="66"/>
      <c r="I83" s="67" t="s">
        <v>34</v>
      </c>
      <c r="J83" s="68">
        <f>IF(I83="Less(-)",-1,1)</f>
        <v>1</v>
      </c>
      <c r="K83" s="66" t="s">
        <v>35</v>
      </c>
      <c r="L83" s="66" t="s">
        <v>4</v>
      </c>
      <c r="M83" s="69"/>
      <c r="N83" s="70"/>
      <c r="O83" s="70"/>
      <c r="P83" s="71"/>
      <c r="Q83" s="70"/>
      <c r="R83" s="70"/>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2"/>
      <c r="BA83" s="73">
        <f>ROUND(total_amount_ba($B$2,$D$2,D83,F83,J83,K83,M83),0)</f>
        <v>923</v>
      </c>
      <c r="BB83" s="74">
        <f>BA83+SUM(N83:AZ83)</f>
        <v>923</v>
      </c>
      <c r="BC83" s="75" t="str">
        <f>SpellNumber(L83,BB83)</f>
        <v>INR  Nine Hundred &amp; Twenty Three  Only</v>
      </c>
      <c r="HZ83" s="18"/>
      <c r="IA83" s="18">
        <v>1.7</v>
      </c>
      <c r="IB83" s="18" t="s">
        <v>419</v>
      </c>
      <c r="IC83" s="18" t="s">
        <v>194</v>
      </c>
      <c r="ID83" s="18">
        <v>1.5</v>
      </c>
      <c r="IE83" s="17" t="s">
        <v>182</v>
      </c>
    </row>
    <row r="84" spans="1:238" s="17" customFormat="1" ht="47.25">
      <c r="A84" s="31">
        <v>1.71</v>
      </c>
      <c r="B84" s="59" t="s">
        <v>350</v>
      </c>
      <c r="C84" s="57" t="s">
        <v>195</v>
      </c>
      <c r="D84" s="76"/>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8"/>
      <c r="HZ84" s="18"/>
      <c r="IA84" s="18">
        <v>1.71</v>
      </c>
      <c r="IB84" s="18" t="s">
        <v>350</v>
      </c>
      <c r="IC84" s="18" t="s">
        <v>195</v>
      </c>
      <c r="ID84" s="18"/>
    </row>
    <row r="85" spans="1:239" s="17" customFormat="1" ht="21.75" customHeight="1">
      <c r="A85" s="31">
        <v>1.72</v>
      </c>
      <c r="B85" s="59" t="s">
        <v>351</v>
      </c>
      <c r="C85" s="57" t="s">
        <v>196</v>
      </c>
      <c r="D85" s="62">
        <v>0.45</v>
      </c>
      <c r="E85" s="63" t="s">
        <v>182</v>
      </c>
      <c r="F85" s="64">
        <v>1759.84</v>
      </c>
      <c r="G85" s="65"/>
      <c r="H85" s="66"/>
      <c r="I85" s="67" t="s">
        <v>34</v>
      </c>
      <c r="J85" s="68">
        <f>IF(I85="Less(-)",-1,1)</f>
        <v>1</v>
      </c>
      <c r="K85" s="66" t="s">
        <v>35</v>
      </c>
      <c r="L85" s="66" t="s">
        <v>4</v>
      </c>
      <c r="M85" s="69"/>
      <c r="N85" s="70"/>
      <c r="O85" s="70"/>
      <c r="P85" s="71"/>
      <c r="Q85" s="70"/>
      <c r="R85" s="70"/>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2"/>
      <c r="BA85" s="73">
        <f>ROUND(total_amount_ba($B$2,$D$2,D85,F85,J85,K85,M85),0)</f>
        <v>792</v>
      </c>
      <c r="BB85" s="74">
        <f>BA85+SUM(N85:AZ85)</f>
        <v>792</v>
      </c>
      <c r="BC85" s="75" t="str">
        <f>SpellNumber(L85,BB85)</f>
        <v>INR  Seven Hundred &amp; Ninety Two  Only</v>
      </c>
      <c r="HZ85" s="18"/>
      <c r="IA85" s="18">
        <v>1.72</v>
      </c>
      <c r="IB85" s="18" t="s">
        <v>351</v>
      </c>
      <c r="IC85" s="18" t="s">
        <v>196</v>
      </c>
      <c r="ID85" s="18">
        <v>0.45</v>
      </c>
      <c r="IE85" s="17" t="s">
        <v>182</v>
      </c>
    </row>
    <row r="86" spans="1:239" s="17" customFormat="1" ht="47.25">
      <c r="A86" s="31">
        <v>1.73</v>
      </c>
      <c r="B86" s="59" t="s">
        <v>352</v>
      </c>
      <c r="C86" s="57" t="s">
        <v>197</v>
      </c>
      <c r="D86" s="62">
        <v>0.25</v>
      </c>
      <c r="E86" s="63" t="s">
        <v>182</v>
      </c>
      <c r="F86" s="64">
        <v>2567.38</v>
      </c>
      <c r="G86" s="65"/>
      <c r="H86" s="66"/>
      <c r="I86" s="67" t="s">
        <v>34</v>
      </c>
      <c r="J86" s="68">
        <f>IF(I86="Less(-)",-1,1)</f>
        <v>1</v>
      </c>
      <c r="K86" s="66" t="s">
        <v>35</v>
      </c>
      <c r="L86" s="66" t="s">
        <v>4</v>
      </c>
      <c r="M86" s="69"/>
      <c r="N86" s="70"/>
      <c r="O86" s="70"/>
      <c r="P86" s="71"/>
      <c r="Q86" s="70"/>
      <c r="R86" s="70"/>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2"/>
      <c r="BA86" s="73">
        <f>ROUND(total_amount_ba($B$2,$D$2,D86,F86,J86,K86,M86),0)</f>
        <v>642</v>
      </c>
      <c r="BB86" s="74">
        <f>BA86+SUM(N86:AZ86)</f>
        <v>642</v>
      </c>
      <c r="BC86" s="75" t="str">
        <f>SpellNumber(L86,BB86)</f>
        <v>INR  Six Hundred &amp; Forty Two  Only</v>
      </c>
      <c r="HZ86" s="18"/>
      <c r="IA86" s="18">
        <v>1.73</v>
      </c>
      <c r="IB86" s="18" t="s">
        <v>352</v>
      </c>
      <c r="IC86" s="18" t="s">
        <v>197</v>
      </c>
      <c r="ID86" s="18">
        <v>0.25</v>
      </c>
      <c r="IE86" s="17" t="s">
        <v>182</v>
      </c>
    </row>
    <row r="87" spans="1:238" s="17" customFormat="1" ht="52.5" customHeight="1">
      <c r="A87" s="31">
        <v>1.74</v>
      </c>
      <c r="B87" s="59" t="s">
        <v>353</v>
      </c>
      <c r="C87" s="57" t="s">
        <v>198</v>
      </c>
      <c r="D87" s="76"/>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8"/>
      <c r="HZ87" s="18"/>
      <c r="IA87" s="18">
        <v>1.74</v>
      </c>
      <c r="IB87" s="18" t="s">
        <v>353</v>
      </c>
      <c r="IC87" s="18" t="s">
        <v>198</v>
      </c>
      <c r="ID87" s="18"/>
    </row>
    <row r="88" spans="1:239" s="17" customFormat="1" ht="30" customHeight="1">
      <c r="A88" s="31">
        <v>1.75</v>
      </c>
      <c r="B88" s="59" t="s">
        <v>354</v>
      </c>
      <c r="C88" s="57" t="s">
        <v>199</v>
      </c>
      <c r="D88" s="62">
        <v>0.1</v>
      </c>
      <c r="E88" s="63" t="s">
        <v>182</v>
      </c>
      <c r="F88" s="64">
        <v>1489.22</v>
      </c>
      <c r="G88" s="65"/>
      <c r="H88" s="66"/>
      <c r="I88" s="67" t="s">
        <v>34</v>
      </c>
      <c r="J88" s="68">
        <f>IF(I88="Less(-)",-1,1)</f>
        <v>1</v>
      </c>
      <c r="K88" s="66" t="s">
        <v>35</v>
      </c>
      <c r="L88" s="66" t="s">
        <v>4</v>
      </c>
      <c r="M88" s="69"/>
      <c r="N88" s="70"/>
      <c r="O88" s="70"/>
      <c r="P88" s="71"/>
      <c r="Q88" s="70"/>
      <c r="R88" s="70"/>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2"/>
      <c r="BA88" s="73">
        <f>ROUND(total_amount_ba($B$2,$D$2,D88,F88,J88,K88,M88),0)</f>
        <v>149</v>
      </c>
      <c r="BB88" s="74">
        <f>BA88+SUM(N88:AZ88)</f>
        <v>149</v>
      </c>
      <c r="BC88" s="75" t="str">
        <f>SpellNumber(L88,BB88)</f>
        <v>INR  One Hundred &amp; Forty Nine  Only</v>
      </c>
      <c r="HZ88" s="18"/>
      <c r="IA88" s="18">
        <v>1.75</v>
      </c>
      <c r="IB88" s="18" t="s">
        <v>354</v>
      </c>
      <c r="IC88" s="18" t="s">
        <v>199</v>
      </c>
      <c r="ID88" s="18">
        <v>0.1</v>
      </c>
      <c r="IE88" s="17" t="s">
        <v>182</v>
      </c>
    </row>
    <row r="89" spans="1:238" s="17" customFormat="1" ht="31.5">
      <c r="A89" s="31">
        <v>1.76</v>
      </c>
      <c r="B89" s="59" t="s">
        <v>356</v>
      </c>
      <c r="C89" s="57" t="s">
        <v>200</v>
      </c>
      <c r="D89" s="76"/>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8"/>
      <c r="HZ89" s="18"/>
      <c r="IA89" s="18">
        <v>1.76</v>
      </c>
      <c r="IB89" s="18" t="s">
        <v>356</v>
      </c>
      <c r="IC89" s="18" t="s">
        <v>200</v>
      </c>
      <c r="ID89" s="18"/>
    </row>
    <row r="90" spans="1:239" s="17" customFormat="1" ht="24" customHeight="1">
      <c r="A90" s="31">
        <v>1.77</v>
      </c>
      <c r="B90" s="59" t="s">
        <v>355</v>
      </c>
      <c r="C90" s="57" t="s">
        <v>201</v>
      </c>
      <c r="D90" s="62">
        <v>1</v>
      </c>
      <c r="E90" s="63" t="s">
        <v>193</v>
      </c>
      <c r="F90" s="64">
        <v>103.73</v>
      </c>
      <c r="G90" s="65"/>
      <c r="H90" s="66"/>
      <c r="I90" s="67" t="s">
        <v>34</v>
      </c>
      <c r="J90" s="68">
        <f>IF(I90="Less(-)",-1,1)</f>
        <v>1</v>
      </c>
      <c r="K90" s="66" t="s">
        <v>35</v>
      </c>
      <c r="L90" s="66" t="s">
        <v>4</v>
      </c>
      <c r="M90" s="69"/>
      <c r="N90" s="70"/>
      <c r="O90" s="70"/>
      <c r="P90" s="71"/>
      <c r="Q90" s="70"/>
      <c r="R90" s="70"/>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2"/>
      <c r="BA90" s="73">
        <f>ROUND(total_amount_ba($B$2,$D$2,D90,F90,J90,K90,M90),0)</f>
        <v>104</v>
      </c>
      <c r="BB90" s="74">
        <f>BA90+SUM(N90:AZ90)</f>
        <v>104</v>
      </c>
      <c r="BC90" s="75" t="str">
        <f>SpellNumber(L90,BB90)</f>
        <v>INR  One Hundred &amp; Four  Only</v>
      </c>
      <c r="HZ90" s="18"/>
      <c r="IA90" s="18">
        <v>1.77</v>
      </c>
      <c r="IB90" s="18" t="s">
        <v>355</v>
      </c>
      <c r="IC90" s="18" t="s">
        <v>201</v>
      </c>
      <c r="ID90" s="18">
        <v>1</v>
      </c>
      <c r="IE90" s="17" t="s">
        <v>193</v>
      </c>
    </row>
    <row r="91" spans="1:239" s="17" customFormat="1" ht="47.25">
      <c r="A91" s="31">
        <v>1.78</v>
      </c>
      <c r="B91" s="59" t="s">
        <v>357</v>
      </c>
      <c r="C91" s="57" t="s">
        <v>202</v>
      </c>
      <c r="D91" s="62">
        <v>27</v>
      </c>
      <c r="E91" s="63" t="s">
        <v>190</v>
      </c>
      <c r="F91" s="64">
        <v>39.5</v>
      </c>
      <c r="G91" s="65"/>
      <c r="H91" s="66"/>
      <c r="I91" s="67" t="s">
        <v>34</v>
      </c>
      <c r="J91" s="68">
        <f>IF(I91="Less(-)",-1,1)</f>
        <v>1</v>
      </c>
      <c r="K91" s="66" t="s">
        <v>35</v>
      </c>
      <c r="L91" s="66" t="s">
        <v>4</v>
      </c>
      <c r="M91" s="69"/>
      <c r="N91" s="70"/>
      <c r="O91" s="70"/>
      <c r="P91" s="71"/>
      <c r="Q91" s="70"/>
      <c r="R91" s="70"/>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2"/>
      <c r="BA91" s="73">
        <f>ROUND(total_amount_ba($B$2,$D$2,D91,F91,J91,K91,M91),0)</f>
        <v>1067</v>
      </c>
      <c r="BB91" s="74">
        <f>BA91+SUM(N91:AZ91)</f>
        <v>1067</v>
      </c>
      <c r="BC91" s="75" t="str">
        <f>SpellNumber(L91,BB91)</f>
        <v>INR  One Thousand  &amp;Sixty Seven  Only</v>
      </c>
      <c r="HZ91" s="18"/>
      <c r="IA91" s="18">
        <v>1.78</v>
      </c>
      <c r="IB91" s="18" t="s">
        <v>357</v>
      </c>
      <c r="IC91" s="18" t="s">
        <v>202</v>
      </c>
      <c r="ID91" s="18">
        <v>27</v>
      </c>
      <c r="IE91" s="17" t="s">
        <v>190</v>
      </c>
    </row>
    <row r="92" spans="1:239" s="17" customFormat="1" ht="30" customHeight="1">
      <c r="A92" s="31">
        <v>1.79</v>
      </c>
      <c r="B92" s="59" t="s">
        <v>180</v>
      </c>
      <c r="C92" s="57" t="s">
        <v>203</v>
      </c>
      <c r="D92" s="62">
        <v>3</v>
      </c>
      <c r="E92" s="63" t="s">
        <v>182</v>
      </c>
      <c r="F92" s="64">
        <v>192.33</v>
      </c>
      <c r="G92" s="65"/>
      <c r="H92" s="66"/>
      <c r="I92" s="67" t="s">
        <v>34</v>
      </c>
      <c r="J92" s="68">
        <f>IF(I92="Less(-)",-1,1)</f>
        <v>1</v>
      </c>
      <c r="K92" s="66" t="s">
        <v>35</v>
      </c>
      <c r="L92" s="66" t="s">
        <v>4</v>
      </c>
      <c r="M92" s="69"/>
      <c r="N92" s="70"/>
      <c r="O92" s="70"/>
      <c r="P92" s="71"/>
      <c r="Q92" s="70"/>
      <c r="R92" s="70"/>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2"/>
      <c r="BA92" s="73">
        <f>ROUND(total_amount_ba($B$2,$D$2,D92,F92,J92,K92,M92),0)</f>
        <v>577</v>
      </c>
      <c r="BB92" s="74">
        <f>BA92+SUM(N92:AZ92)</f>
        <v>577</v>
      </c>
      <c r="BC92" s="75" t="str">
        <f>SpellNumber(L92,BB92)</f>
        <v>INR  Five Hundred &amp; Seventy Seven  Only</v>
      </c>
      <c r="HZ92" s="18"/>
      <c r="IA92" s="18">
        <v>1.79</v>
      </c>
      <c r="IB92" s="18" t="s">
        <v>180</v>
      </c>
      <c r="IC92" s="18" t="s">
        <v>203</v>
      </c>
      <c r="ID92" s="18">
        <v>3</v>
      </c>
      <c r="IE92" s="17" t="s">
        <v>182</v>
      </c>
    </row>
    <row r="93" spans="1:238" s="17" customFormat="1" ht="18.75" customHeight="1">
      <c r="A93" s="31">
        <v>1.8</v>
      </c>
      <c r="B93" s="59" t="s">
        <v>358</v>
      </c>
      <c r="C93" s="57" t="s">
        <v>204</v>
      </c>
      <c r="D93" s="76"/>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8"/>
      <c r="HZ93" s="18"/>
      <c r="IA93" s="18">
        <v>1.8</v>
      </c>
      <c r="IB93" s="18" t="s">
        <v>358</v>
      </c>
      <c r="IC93" s="18" t="s">
        <v>204</v>
      </c>
      <c r="ID93" s="18"/>
    </row>
    <row r="94" spans="1:238" s="17" customFormat="1" ht="94.5">
      <c r="A94" s="31">
        <v>1.81</v>
      </c>
      <c r="B94" s="59" t="s">
        <v>420</v>
      </c>
      <c r="C94" s="57" t="s">
        <v>205</v>
      </c>
      <c r="D94" s="76"/>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8"/>
      <c r="HZ94" s="18"/>
      <c r="IA94" s="18">
        <v>1.81</v>
      </c>
      <c r="IB94" s="18" t="s">
        <v>420</v>
      </c>
      <c r="IC94" s="18" t="s">
        <v>205</v>
      </c>
      <c r="ID94" s="18"/>
    </row>
    <row r="95" spans="1:239" s="17" customFormat="1" ht="37.5" customHeight="1">
      <c r="A95" s="31">
        <v>1.82</v>
      </c>
      <c r="B95" s="59" t="s">
        <v>421</v>
      </c>
      <c r="C95" s="57" t="s">
        <v>206</v>
      </c>
      <c r="D95" s="62">
        <v>1</v>
      </c>
      <c r="E95" s="63" t="s">
        <v>193</v>
      </c>
      <c r="F95" s="64">
        <v>5069.14</v>
      </c>
      <c r="G95" s="65"/>
      <c r="H95" s="66"/>
      <c r="I95" s="67" t="s">
        <v>34</v>
      </c>
      <c r="J95" s="68">
        <f>IF(I95="Less(-)",-1,1)</f>
        <v>1</v>
      </c>
      <c r="K95" s="66" t="s">
        <v>35</v>
      </c>
      <c r="L95" s="66" t="s">
        <v>4</v>
      </c>
      <c r="M95" s="69"/>
      <c r="N95" s="70"/>
      <c r="O95" s="70"/>
      <c r="P95" s="71"/>
      <c r="Q95" s="70"/>
      <c r="R95" s="70"/>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2"/>
      <c r="BA95" s="73">
        <f>ROUND(total_amount_ba($B$2,$D$2,D95,F95,J95,K95,M95),0)</f>
        <v>5069</v>
      </c>
      <c r="BB95" s="74">
        <f>BA95+SUM(N95:AZ95)</f>
        <v>5069</v>
      </c>
      <c r="BC95" s="75" t="str">
        <f>SpellNumber(L95,BB95)</f>
        <v>INR  Five Thousand  &amp;Sixty Nine  Only</v>
      </c>
      <c r="HZ95" s="18"/>
      <c r="IA95" s="18">
        <v>1.82</v>
      </c>
      <c r="IB95" s="18" t="s">
        <v>421</v>
      </c>
      <c r="IC95" s="18" t="s">
        <v>206</v>
      </c>
      <c r="ID95" s="18">
        <v>1</v>
      </c>
      <c r="IE95" s="17" t="s">
        <v>193</v>
      </c>
    </row>
    <row r="96" spans="1:238" s="17" customFormat="1" ht="63" customHeight="1">
      <c r="A96" s="31">
        <v>1.83</v>
      </c>
      <c r="B96" s="59" t="s">
        <v>359</v>
      </c>
      <c r="C96" s="57" t="s">
        <v>207</v>
      </c>
      <c r="D96" s="76"/>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8"/>
      <c r="HZ96" s="18"/>
      <c r="IA96" s="18">
        <v>1.83</v>
      </c>
      <c r="IB96" s="18" t="s">
        <v>359</v>
      </c>
      <c r="IC96" s="18" t="s">
        <v>207</v>
      </c>
      <c r="ID96" s="18"/>
    </row>
    <row r="97" spans="1:239" s="17" customFormat="1" ht="35.25" customHeight="1">
      <c r="A97" s="31">
        <v>1.84</v>
      </c>
      <c r="B97" s="59" t="s">
        <v>422</v>
      </c>
      <c r="C97" s="57" t="s">
        <v>208</v>
      </c>
      <c r="D97" s="62">
        <v>1</v>
      </c>
      <c r="E97" s="63" t="s">
        <v>193</v>
      </c>
      <c r="F97" s="64">
        <v>2769.57</v>
      </c>
      <c r="G97" s="65"/>
      <c r="H97" s="66"/>
      <c r="I97" s="67" t="s">
        <v>34</v>
      </c>
      <c r="J97" s="68">
        <f>IF(I97="Less(-)",-1,1)</f>
        <v>1</v>
      </c>
      <c r="K97" s="66" t="s">
        <v>35</v>
      </c>
      <c r="L97" s="66" t="s">
        <v>4</v>
      </c>
      <c r="M97" s="69"/>
      <c r="N97" s="70"/>
      <c r="O97" s="70"/>
      <c r="P97" s="71"/>
      <c r="Q97" s="70"/>
      <c r="R97" s="70"/>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2"/>
      <c r="BA97" s="73">
        <f>ROUND(total_amount_ba($B$2,$D$2,D97,F97,J97,K97,M97),0)</f>
        <v>2770</v>
      </c>
      <c r="BB97" s="74">
        <f>BA97+SUM(N97:AZ97)</f>
        <v>2770</v>
      </c>
      <c r="BC97" s="75" t="str">
        <f>SpellNumber(L97,BB97)</f>
        <v>INR  Two Thousand Seven Hundred &amp; Seventy  Only</v>
      </c>
      <c r="HZ97" s="18"/>
      <c r="IA97" s="18">
        <v>1.84</v>
      </c>
      <c r="IB97" s="18" t="s">
        <v>422</v>
      </c>
      <c r="IC97" s="18" t="s">
        <v>208</v>
      </c>
      <c r="ID97" s="18">
        <v>1</v>
      </c>
      <c r="IE97" s="17" t="s">
        <v>193</v>
      </c>
    </row>
    <row r="98" spans="1:238" s="17" customFormat="1" ht="63">
      <c r="A98" s="31">
        <v>1.85</v>
      </c>
      <c r="B98" s="59" t="s">
        <v>360</v>
      </c>
      <c r="C98" s="57" t="s">
        <v>209</v>
      </c>
      <c r="D98" s="76"/>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8"/>
      <c r="HZ98" s="18"/>
      <c r="IA98" s="18">
        <v>1.85</v>
      </c>
      <c r="IB98" s="18" t="s">
        <v>360</v>
      </c>
      <c r="IC98" s="18" t="s">
        <v>209</v>
      </c>
      <c r="ID98" s="18"/>
    </row>
    <row r="99" spans="1:238" s="17" customFormat="1" ht="31.5" customHeight="1">
      <c r="A99" s="31">
        <v>1.86</v>
      </c>
      <c r="B99" s="59" t="s">
        <v>361</v>
      </c>
      <c r="C99" s="57" t="s">
        <v>210</v>
      </c>
      <c r="D99" s="76"/>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8"/>
      <c r="HZ99" s="18"/>
      <c r="IA99" s="18">
        <v>1.86</v>
      </c>
      <c r="IB99" s="18" t="s">
        <v>361</v>
      </c>
      <c r="IC99" s="18" t="s">
        <v>210</v>
      </c>
      <c r="ID99" s="18"/>
    </row>
    <row r="100" spans="1:239" s="17" customFormat="1" ht="15.75">
      <c r="A100" s="31">
        <v>1.87</v>
      </c>
      <c r="B100" s="59" t="s">
        <v>423</v>
      </c>
      <c r="C100" s="57" t="s">
        <v>211</v>
      </c>
      <c r="D100" s="62">
        <v>1</v>
      </c>
      <c r="E100" s="63" t="s">
        <v>193</v>
      </c>
      <c r="F100" s="64">
        <v>5268.26</v>
      </c>
      <c r="G100" s="65"/>
      <c r="H100" s="66"/>
      <c r="I100" s="67" t="s">
        <v>34</v>
      </c>
      <c r="J100" s="68">
        <f>IF(I100="Less(-)",-1,1)</f>
        <v>1</v>
      </c>
      <c r="K100" s="66" t="s">
        <v>35</v>
      </c>
      <c r="L100" s="66" t="s">
        <v>4</v>
      </c>
      <c r="M100" s="69"/>
      <c r="N100" s="70"/>
      <c r="O100" s="70"/>
      <c r="P100" s="71"/>
      <c r="Q100" s="70"/>
      <c r="R100" s="70"/>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2"/>
      <c r="BA100" s="73">
        <f>ROUND(total_amount_ba($B$2,$D$2,D100,F100,J100,K100,M100),0)</f>
        <v>5268</v>
      </c>
      <c r="BB100" s="74">
        <f>BA100+SUM(N100:AZ100)</f>
        <v>5268</v>
      </c>
      <c r="BC100" s="75" t="str">
        <f>SpellNumber(L100,BB100)</f>
        <v>INR  Five Thousand Two Hundred &amp; Sixty Eight  Only</v>
      </c>
      <c r="HZ100" s="18"/>
      <c r="IA100" s="18">
        <v>1.87</v>
      </c>
      <c r="IB100" s="18" t="s">
        <v>423</v>
      </c>
      <c r="IC100" s="18" t="s">
        <v>211</v>
      </c>
      <c r="ID100" s="18">
        <v>1</v>
      </c>
      <c r="IE100" s="17" t="s">
        <v>193</v>
      </c>
    </row>
    <row r="101" spans="1:238" s="17" customFormat="1" ht="31.5">
      <c r="A101" s="31">
        <v>1.88</v>
      </c>
      <c r="B101" s="59" t="s">
        <v>362</v>
      </c>
      <c r="C101" s="57" t="s">
        <v>212</v>
      </c>
      <c r="D101" s="76"/>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8"/>
      <c r="HZ101" s="18"/>
      <c r="IA101" s="18">
        <v>1.88</v>
      </c>
      <c r="IB101" s="18" t="s">
        <v>362</v>
      </c>
      <c r="IC101" s="18" t="s">
        <v>212</v>
      </c>
      <c r="ID101" s="18"/>
    </row>
    <row r="102" spans="1:238" s="17" customFormat="1" ht="15.75">
      <c r="A102" s="31">
        <v>1.89</v>
      </c>
      <c r="B102" s="59" t="s">
        <v>424</v>
      </c>
      <c r="C102" s="57" t="s">
        <v>213</v>
      </c>
      <c r="D102" s="76"/>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8"/>
      <c r="HZ102" s="18"/>
      <c r="IA102" s="18">
        <v>1.89</v>
      </c>
      <c r="IB102" s="18" t="s">
        <v>424</v>
      </c>
      <c r="IC102" s="18" t="s">
        <v>213</v>
      </c>
      <c r="ID102" s="18"/>
    </row>
    <row r="103" spans="1:239" s="17" customFormat="1" ht="25.5" customHeight="1">
      <c r="A103" s="31">
        <v>1.9</v>
      </c>
      <c r="B103" s="59" t="s">
        <v>425</v>
      </c>
      <c r="C103" s="57" t="s">
        <v>214</v>
      </c>
      <c r="D103" s="62">
        <v>2</v>
      </c>
      <c r="E103" s="63" t="s">
        <v>193</v>
      </c>
      <c r="F103" s="64">
        <v>89.13</v>
      </c>
      <c r="G103" s="65"/>
      <c r="H103" s="66"/>
      <c r="I103" s="67" t="s">
        <v>34</v>
      </c>
      <c r="J103" s="68">
        <f>IF(I103="Less(-)",-1,1)</f>
        <v>1</v>
      </c>
      <c r="K103" s="66" t="s">
        <v>35</v>
      </c>
      <c r="L103" s="66" t="s">
        <v>4</v>
      </c>
      <c r="M103" s="69"/>
      <c r="N103" s="70"/>
      <c r="O103" s="70"/>
      <c r="P103" s="71"/>
      <c r="Q103" s="70"/>
      <c r="R103" s="70"/>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2"/>
      <c r="BA103" s="73">
        <f>ROUND(total_amount_ba($B$2,$D$2,D103,F103,J103,K103,M103),0)</f>
        <v>178</v>
      </c>
      <c r="BB103" s="74">
        <f>BA103+SUM(N103:AZ103)</f>
        <v>178</v>
      </c>
      <c r="BC103" s="75" t="str">
        <f>SpellNumber(L103,BB103)</f>
        <v>INR  One Hundred &amp; Seventy Eight  Only</v>
      </c>
      <c r="HZ103" s="18"/>
      <c r="IA103" s="18">
        <v>1.9</v>
      </c>
      <c r="IB103" s="18" t="s">
        <v>425</v>
      </c>
      <c r="IC103" s="18" t="s">
        <v>214</v>
      </c>
      <c r="ID103" s="18">
        <v>2</v>
      </c>
      <c r="IE103" s="17" t="s">
        <v>193</v>
      </c>
    </row>
    <row r="104" spans="1:238" s="17" customFormat="1" ht="23.25" customHeight="1">
      <c r="A104" s="31">
        <v>1.91</v>
      </c>
      <c r="B104" s="59" t="s">
        <v>363</v>
      </c>
      <c r="C104" s="57" t="s">
        <v>215</v>
      </c>
      <c r="D104" s="76"/>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8"/>
      <c r="HZ104" s="18"/>
      <c r="IA104" s="18">
        <v>1.91</v>
      </c>
      <c r="IB104" s="18" t="s">
        <v>363</v>
      </c>
      <c r="IC104" s="18" t="s">
        <v>215</v>
      </c>
      <c r="ID104" s="18"/>
    </row>
    <row r="105" spans="1:239" s="17" customFormat="1" ht="15.75">
      <c r="A105" s="31">
        <v>1.92</v>
      </c>
      <c r="B105" s="59" t="s">
        <v>364</v>
      </c>
      <c r="C105" s="57" t="s">
        <v>216</v>
      </c>
      <c r="D105" s="62">
        <v>4</v>
      </c>
      <c r="E105" s="63" t="s">
        <v>193</v>
      </c>
      <c r="F105" s="64">
        <v>91.49</v>
      </c>
      <c r="G105" s="65"/>
      <c r="H105" s="66"/>
      <c r="I105" s="67" t="s">
        <v>34</v>
      </c>
      <c r="J105" s="68">
        <f>IF(I105="Less(-)",-1,1)</f>
        <v>1</v>
      </c>
      <c r="K105" s="66" t="s">
        <v>35</v>
      </c>
      <c r="L105" s="66" t="s">
        <v>4</v>
      </c>
      <c r="M105" s="69"/>
      <c r="N105" s="70"/>
      <c r="O105" s="70"/>
      <c r="P105" s="71"/>
      <c r="Q105" s="70"/>
      <c r="R105" s="70"/>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2"/>
      <c r="BA105" s="73">
        <f>ROUND(total_amount_ba($B$2,$D$2,D105,F105,J105,K105,M105),0)</f>
        <v>366</v>
      </c>
      <c r="BB105" s="74">
        <f>BA105+SUM(N105:AZ105)</f>
        <v>366</v>
      </c>
      <c r="BC105" s="75" t="str">
        <f>SpellNumber(L105,BB105)</f>
        <v>INR  Three Hundred &amp; Sixty Six  Only</v>
      </c>
      <c r="HZ105" s="18"/>
      <c r="IA105" s="18">
        <v>1.92</v>
      </c>
      <c r="IB105" s="18" t="s">
        <v>364</v>
      </c>
      <c r="IC105" s="18" t="s">
        <v>216</v>
      </c>
      <c r="ID105" s="18">
        <v>4</v>
      </c>
      <c r="IE105" s="17" t="s">
        <v>193</v>
      </c>
    </row>
    <row r="106" spans="1:239" s="17" customFormat="1" ht="50.25" customHeight="1">
      <c r="A106" s="31">
        <v>1.93</v>
      </c>
      <c r="B106" s="59" t="s">
        <v>365</v>
      </c>
      <c r="C106" s="57" t="s">
        <v>217</v>
      </c>
      <c r="D106" s="62">
        <v>1</v>
      </c>
      <c r="E106" s="63" t="s">
        <v>193</v>
      </c>
      <c r="F106" s="64">
        <v>1237.31</v>
      </c>
      <c r="G106" s="65"/>
      <c r="H106" s="66"/>
      <c r="I106" s="67" t="s">
        <v>34</v>
      </c>
      <c r="J106" s="68">
        <f>IF(I106="Less(-)",-1,1)</f>
        <v>1</v>
      </c>
      <c r="K106" s="66" t="s">
        <v>35</v>
      </c>
      <c r="L106" s="66" t="s">
        <v>4</v>
      </c>
      <c r="M106" s="69"/>
      <c r="N106" s="70"/>
      <c r="O106" s="70"/>
      <c r="P106" s="71"/>
      <c r="Q106" s="70"/>
      <c r="R106" s="70"/>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2"/>
      <c r="BA106" s="73">
        <f>ROUND(total_amount_ba($B$2,$D$2,D106,F106,J106,K106,M106),0)</f>
        <v>1237</v>
      </c>
      <c r="BB106" s="74">
        <f>BA106+SUM(N106:AZ106)</f>
        <v>1237</v>
      </c>
      <c r="BC106" s="75" t="str">
        <f>SpellNumber(L106,BB106)</f>
        <v>INR  One Thousand Two Hundred &amp; Thirty Seven  Only</v>
      </c>
      <c r="HZ106" s="18"/>
      <c r="IA106" s="18">
        <v>1.93</v>
      </c>
      <c r="IB106" s="18" t="s">
        <v>365</v>
      </c>
      <c r="IC106" s="18" t="s">
        <v>217</v>
      </c>
      <c r="ID106" s="18">
        <v>1</v>
      </c>
      <c r="IE106" s="17" t="s">
        <v>193</v>
      </c>
    </row>
    <row r="107" spans="1:238" s="17" customFormat="1" ht="47.25">
      <c r="A107" s="31">
        <v>1.94</v>
      </c>
      <c r="B107" s="59" t="s">
        <v>426</v>
      </c>
      <c r="C107" s="57" t="s">
        <v>218</v>
      </c>
      <c r="D107" s="76"/>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8"/>
      <c r="HZ107" s="18"/>
      <c r="IA107" s="18">
        <v>1.94</v>
      </c>
      <c r="IB107" s="18" t="s">
        <v>426</v>
      </c>
      <c r="IC107" s="18" t="s">
        <v>218</v>
      </c>
      <c r="ID107" s="18"/>
    </row>
    <row r="108" spans="1:239" s="17" customFormat="1" ht="35.25" customHeight="1">
      <c r="A108" s="31">
        <v>1.95</v>
      </c>
      <c r="B108" s="59" t="s">
        <v>427</v>
      </c>
      <c r="C108" s="57" t="s">
        <v>219</v>
      </c>
      <c r="D108" s="62">
        <v>1</v>
      </c>
      <c r="E108" s="63" t="s">
        <v>193</v>
      </c>
      <c r="F108" s="64">
        <v>1016.18</v>
      </c>
      <c r="G108" s="65"/>
      <c r="H108" s="66"/>
      <c r="I108" s="67" t="s">
        <v>34</v>
      </c>
      <c r="J108" s="68">
        <f>IF(I108="Less(-)",-1,1)</f>
        <v>1</v>
      </c>
      <c r="K108" s="66" t="s">
        <v>35</v>
      </c>
      <c r="L108" s="66" t="s">
        <v>4</v>
      </c>
      <c r="M108" s="69"/>
      <c r="N108" s="70"/>
      <c r="O108" s="70"/>
      <c r="P108" s="71"/>
      <c r="Q108" s="70"/>
      <c r="R108" s="70"/>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2"/>
      <c r="BA108" s="73">
        <f>ROUND(total_amount_ba($B$2,$D$2,D108,F108,J108,K108,M108),0)</f>
        <v>1016</v>
      </c>
      <c r="BB108" s="74">
        <f>BA108+SUM(N108:AZ108)</f>
        <v>1016</v>
      </c>
      <c r="BC108" s="75" t="str">
        <f>SpellNumber(L108,BB108)</f>
        <v>INR  One Thousand  &amp;Sixteen  Only</v>
      </c>
      <c r="HZ108" s="18"/>
      <c r="IA108" s="18">
        <v>1.95</v>
      </c>
      <c r="IB108" s="18" t="s">
        <v>427</v>
      </c>
      <c r="IC108" s="18" t="s">
        <v>219</v>
      </c>
      <c r="ID108" s="18">
        <v>1</v>
      </c>
      <c r="IE108" s="17" t="s">
        <v>193</v>
      </c>
    </row>
    <row r="109" spans="1:238" s="17" customFormat="1" ht="15.75">
      <c r="A109" s="31">
        <v>1.96</v>
      </c>
      <c r="B109" s="59" t="s">
        <v>366</v>
      </c>
      <c r="C109" s="57" t="s">
        <v>220</v>
      </c>
      <c r="D109" s="76"/>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8"/>
      <c r="HZ109" s="18"/>
      <c r="IA109" s="18">
        <v>1.96</v>
      </c>
      <c r="IB109" s="18" t="s">
        <v>366</v>
      </c>
      <c r="IC109" s="18" t="s">
        <v>220</v>
      </c>
      <c r="ID109" s="18"/>
    </row>
    <row r="110" spans="1:238" s="17" customFormat="1" ht="37.5" customHeight="1">
      <c r="A110" s="31">
        <v>1.97</v>
      </c>
      <c r="B110" s="59" t="s">
        <v>367</v>
      </c>
      <c r="C110" s="57" t="s">
        <v>221</v>
      </c>
      <c r="D110" s="76"/>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8"/>
      <c r="HZ110" s="18"/>
      <c r="IA110" s="18">
        <v>1.97</v>
      </c>
      <c r="IB110" s="18" t="s">
        <v>367</v>
      </c>
      <c r="IC110" s="18" t="s">
        <v>221</v>
      </c>
      <c r="ID110" s="18"/>
    </row>
    <row r="111" spans="1:239" s="17" customFormat="1" ht="15.75">
      <c r="A111" s="31">
        <v>1.98</v>
      </c>
      <c r="B111" s="59" t="s">
        <v>428</v>
      </c>
      <c r="C111" s="57" t="s">
        <v>222</v>
      </c>
      <c r="D111" s="62">
        <v>13.5</v>
      </c>
      <c r="E111" s="63" t="s">
        <v>191</v>
      </c>
      <c r="F111" s="64">
        <v>892.63</v>
      </c>
      <c r="G111" s="65"/>
      <c r="H111" s="66"/>
      <c r="I111" s="67" t="s">
        <v>34</v>
      </c>
      <c r="J111" s="68">
        <f>IF(I111="Less(-)",-1,1)</f>
        <v>1</v>
      </c>
      <c r="K111" s="66" t="s">
        <v>35</v>
      </c>
      <c r="L111" s="66" t="s">
        <v>4</v>
      </c>
      <c r="M111" s="69"/>
      <c r="N111" s="70"/>
      <c r="O111" s="70"/>
      <c r="P111" s="71"/>
      <c r="Q111" s="70"/>
      <c r="R111" s="70"/>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2"/>
      <c r="BA111" s="73">
        <f>ROUND(total_amount_ba($B$2,$D$2,D111,F111,J111,K111,M111),0)</f>
        <v>12051</v>
      </c>
      <c r="BB111" s="74">
        <f>BA111+SUM(N111:AZ111)</f>
        <v>12051</v>
      </c>
      <c r="BC111" s="75" t="str">
        <f>SpellNumber(L111,BB111)</f>
        <v>INR  Twelve Thousand  &amp;Fifty One  Only</v>
      </c>
      <c r="HZ111" s="18"/>
      <c r="IA111" s="18">
        <v>1.98</v>
      </c>
      <c r="IB111" s="18" t="s">
        <v>428</v>
      </c>
      <c r="IC111" s="18" t="s">
        <v>222</v>
      </c>
      <c r="ID111" s="18">
        <v>13.5</v>
      </c>
      <c r="IE111" s="17" t="s">
        <v>191</v>
      </c>
    </row>
    <row r="112" spans="1:238" s="17" customFormat="1" ht="15.75">
      <c r="A112" s="31">
        <v>1.99</v>
      </c>
      <c r="B112" s="59" t="s">
        <v>368</v>
      </c>
      <c r="C112" s="57" t="s">
        <v>223</v>
      </c>
      <c r="D112" s="76"/>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8"/>
      <c r="HZ112" s="18"/>
      <c r="IA112" s="18">
        <v>1.99</v>
      </c>
      <c r="IB112" s="18" t="s">
        <v>368</v>
      </c>
      <c r="IC112" s="18" t="s">
        <v>223</v>
      </c>
      <c r="ID112" s="18"/>
    </row>
    <row r="113" spans="1:239" s="17" customFormat="1" ht="15.75">
      <c r="A113" s="31">
        <v>2</v>
      </c>
      <c r="B113" s="59" t="s">
        <v>428</v>
      </c>
      <c r="C113" s="57" t="s">
        <v>224</v>
      </c>
      <c r="D113" s="62">
        <v>3</v>
      </c>
      <c r="E113" s="63" t="s">
        <v>191</v>
      </c>
      <c r="F113" s="64">
        <v>816.79</v>
      </c>
      <c r="G113" s="65"/>
      <c r="H113" s="66"/>
      <c r="I113" s="67" t="s">
        <v>34</v>
      </c>
      <c r="J113" s="68">
        <f>IF(I113="Less(-)",-1,1)</f>
        <v>1</v>
      </c>
      <c r="K113" s="66" t="s">
        <v>35</v>
      </c>
      <c r="L113" s="66" t="s">
        <v>4</v>
      </c>
      <c r="M113" s="69"/>
      <c r="N113" s="70"/>
      <c r="O113" s="70"/>
      <c r="P113" s="71"/>
      <c r="Q113" s="70"/>
      <c r="R113" s="70"/>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2"/>
      <c r="BA113" s="73">
        <f>ROUND(total_amount_ba($B$2,$D$2,D113,F113,J113,K113,M113),0)</f>
        <v>2450</v>
      </c>
      <c r="BB113" s="74">
        <f>BA113+SUM(N113:AZ113)</f>
        <v>2450</v>
      </c>
      <c r="BC113" s="75" t="str">
        <f>SpellNumber(L113,BB113)</f>
        <v>INR  Two Thousand Four Hundred &amp; Fifty  Only</v>
      </c>
      <c r="HZ113" s="18"/>
      <c r="IA113" s="18">
        <v>2</v>
      </c>
      <c r="IB113" s="18" t="s">
        <v>428</v>
      </c>
      <c r="IC113" s="18" t="s">
        <v>224</v>
      </c>
      <c r="ID113" s="18">
        <v>3</v>
      </c>
      <c r="IE113" s="17" t="s">
        <v>191</v>
      </c>
    </row>
    <row r="114" spans="1:238" s="17" customFormat="1" ht="36" customHeight="1">
      <c r="A114" s="31">
        <v>2.01</v>
      </c>
      <c r="B114" s="59" t="s">
        <v>370</v>
      </c>
      <c r="C114" s="57" t="s">
        <v>225</v>
      </c>
      <c r="D114" s="76"/>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8"/>
      <c r="HZ114" s="18"/>
      <c r="IA114" s="18">
        <v>2.01</v>
      </c>
      <c r="IB114" s="18" t="s">
        <v>370</v>
      </c>
      <c r="IC114" s="18" t="s">
        <v>225</v>
      </c>
      <c r="ID114" s="18"/>
    </row>
    <row r="115" spans="1:238" s="17" customFormat="1" ht="15.75">
      <c r="A115" s="31">
        <v>2.02</v>
      </c>
      <c r="B115" s="59" t="s">
        <v>367</v>
      </c>
      <c r="C115" s="57" t="s">
        <v>226</v>
      </c>
      <c r="D115" s="76"/>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8"/>
      <c r="HZ115" s="18"/>
      <c r="IA115" s="18">
        <v>2.02</v>
      </c>
      <c r="IB115" s="18" t="s">
        <v>367</v>
      </c>
      <c r="IC115" s="18" t="s">
        <v>226</v>
      </c>
      <c r="ID115" s="18"/>
    </row>
    <row r="116" spans="1:239" s="17" customFormat="1" ht="37.5" customHeight="1">
      <c r="A116" s="31">
        <v>2.03</v>
      </c>
      <c r="B116" s="59" t="s">
        <v>429</v>
      </c>
      <c r="C116" s="57" t="s">
        <v>227</v>
      </c>
      <c r="D116" s="62">
        <v>2</v>
      </c>
      <c r="E116" s="63" t="s">
        <v>193</v>
      </c>
      <c r="F116" s="64">
        <v>362.08</v>
      </c>
      <c r="G116" s="65"/>
      <c r="H116" s="66"/>
      <c r="I116" s="67" t="s">
        <v>34</v>
      </c>
      <c r="J116" s="68">
        <f>IF(I116="Less(-)",-1,1)</f>
        <v>1</v>
      </c>
      <c r="K116" s="66" t="s">
        <v>35</v>
      </c>
      <c r="L116" s="66" t="s">
        <v>4</v>
      </c>
      <c r="M116" s="69"/>
      <c r="N116" s="70"/>
      <c r="O116" s="70"/>
      <c r="P116" s="71"/>
      <c r="Q116" s="70"/>
      <c r="R116" s="70"/>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2"/>
      <c r="BA116" s="73">
        <f>ROUND(total_amount_ba($B$2,$D$2,D116,F116,J116,K116,M116),0)</f>
        <v>724</v>
      </c>
      <c r="BB116" s="74">
        <f>BA116+SUM(N116:AZ116)</f>
        <v>724</v>
      </c>
      <c r="BC116" s="75" t="str">
        <f>SpellNumber(L116,BB116)</f>
        <v>INR  Seven Hundred &amp; Twenty Four  Only</v>
      </c>
      <c r="HZ116" s="18"/>
      <c r="IA116" s="18">
        <v>2.03</v>
      </c>
      <c r="IB116" s="18" t="s">
        <v>429</v>
      </c>
      <c r="IC116" s="18" t="s">
        <v>227</v>
      </c>
      <c r="ID116" s="18">
        <v>2</v>
      </c>
      <c r="IE116" s="17" t="s">
        <v>193</v>
      </c>
    </row>
    <row r="117" spans="1:238" s="17" customFormat="1" ht="47.25">
      <c r="A117" s="31">
        <v>2.04</v>
      </c>
      <c r="B117" s="59" t="s">
        <v>430</v>
      </c>
      <c r="C117" s="57" t="s">
        <v>228</v>
      </c>
      <c r="D117" s="76"/>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8"/>
      <c r="HZ117" s="18"/>
      <c r="IA117" s="18">
        <v>2.04</v>
      </c>
      <c r="IB117" s="18" t="s">
        <v>430</v>
      </c>
      <c r="IC117" s="18" t="s">
        <v>228</v>
      </c>
      <c r="ID117" s="18"/>
    </row>
    <row r="118" spans="1:238" s="17" customFormat="1" ht="33" customHeight="1">
      <c r="A118" s="31">
        <v>2.05</v>
      </c>
      <c r="B118" s="59" t="s">
        <v>431</v>
      </c>
      <c r="C118" s="57" t="s">
        <v>229</v>
      </c>
      <c r="D118" s="76"/>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8"/>
      <c r="HZ118" s="18"/>
      <c r="IA118" s="18">
        <v>2.05</v>
      </c>
      <c r="IB118" s="24" t="s">
        <v>431</v>
      </c>
      <c r="IC118" s="18" t="s">
        <v>229</v>
      </c>
      <c r="ID118" s="18"/>
    </row>
    <row r="119" spans="1:239" s="17" customFormat="1" ht="31.5">
      <c r="A119" s="31">
        <v>2.06</v>
      </c>
      <c r="B119" s="59" t="s">
        <v>429</v>
      </c>
      <c r="C119" s="57" t="s">
        <v>230</v>
      </c>
      <c r="D119" s="62">
        <v>2</v>
      </c>
      <c r="E119" s="63" t="s">
        <v>193</v>
      </c>
      <c r="F119" s="64">
        <v>588.51</v>
      </c>
      <c r="G119" s="65"/>
      <c r="H119" s="66"/>
      <c r="I119" s="67" t="s">
        <v>34</v>
      </c>
      <c r="J119" s="68">
        <f>IF(I119="Less(-)",-1,1)</f>
        <v>1</v>
      </c>
      <c r="K119" s="66" t="s">
        <v>35</v>
      </c>
      <c r="L119" s="66" t="s">
        <v>4</v>
      </c>
      <c r="M119" s="69"/>
      <c r="N119" s="70"/>
      <c r="O119" s="70"/>
      <c r="P119" s="71"/>
      <c r="Q119" s="70"/>
      <c r="R119" s="70"/>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2"/>
      <c r="BA119" s="73">
        <f>ROUND(total_amount_ba($B$2,$D$2,D119,F119,J119,K119,M119),0)</f>
        <v>1177</v>
      </c>
      <c r="BB119" s="74">
        <f>BA119+SUM(N119:AZ119)</f>
        <v>1177</v>
      </c>
      <c r="BC119" s="75" t="str">
        <f>SpellNumber(L119,BB119)</f>
        <v>INR  One Thousand One Hundred &amp; Seventy Seven  Only</v>
      </c>
      <c r="HZ119" s="18"/>
      <c r="IA119" s="18">
        <v>2.06</v>
      </c>
      <c r="IB119" s="18" t="s">
        <v>429</v>
      </c>
      <c r="IC119" s="18" t="s">
        <v>230</v>
      </c>
      <c r="ID119" s="18">
        <v>2</v>
      </c>
      <c r="IE119" s="17" t="s">
        <v>193</v>
      </c>
    </row>
    <row r="120" spans="1:238" s="17" customFormat="1" ht="24.75" customHeight="1">
      <c r="A120" s="31">
        <v>2.07</v>
      </c>
      <c r="B120" s="59" t="s">
        <v>432</v>
      </c>
      <c r="C120" s="57" t="s">
        <v>231</v>
      </c>
      <c r="D120" s="76"/>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8"/>
      <c r="HZ120" s="18"/>
      <c r="IA120" s="18">
        <v>2.07</v>
      </c>
      <c r="IB120" s="18" t="s">
        <v>432</v>
      </c>
      <c r="IC120" s="18" t="s">
        <v>231</v>
      </c>
      <c r="ID120" s="18"/>
    </row>
    <row r="121" spans="1:238" s="17" customFormat="1" ht="15.75">
      <c r="A121" s="31">
        <v>2.08</v>
      </c>
      <c r="B121" s="59" t="s">
        <v>336</v>
      </c>
      <c r="C121" s="57" t="s">
        <v>232</v>
      </c>
      <c r="D121" s="76"/>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8"/>
      <c r="HZ121" s="18"/>
      <c r="IA121" s="18">
        <v>2.08</v>
      </c>
      <c r="IB121" s="18" t="s">
        <v>336</v>
      </c>
      <c r="IC121" s="18" t="s">
        <v>232</v>
      </c>
      <c r="ID121" s="18"/>
    </row>
    <row r="122" spans="1:239" s="17" customFormat="1" ht="15.75">
      <c r="A122" s="31">
        <v>2.09</v>
      </c>
      <c r="B122" s="59" t="s">
        <v>429</v>
      </c>
      <c r="C122" s="57" t="s">
        <v>233</v>
      </c>
      <c r="D122" s="62">
        <v>2</v>
      </c>
      <c r="E122" s="63" t="s">
        <v>193</v>
      </c>
      <c r="F122" s="64">
        <v>344.5</v>
      </c>
      <c r="G122" s="65"/>
      <c r="H122" s="66"/>
      <c r="I122" s="67" t="s">
        <v>34</v>
      </c>
      <c r="J122" s="68">
        <f>IF(I122="Less(-)",-1,1)</f>
        <v>1</v>
      </c>
      <c r="K122" s="66" t="s">
        <v>35</v>
      </c>
      <c r="L122" s="66" t="s">
        <v>4</v>
      </c>
      <c r="M122" s="69"/>
      <c r="N122" s="70"/>
      <c r="O122" s="70"/>
      <c r="P122" s="71"/>
      <c r="Q122" s="70"/>
      <c r="R122" s="70"/>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2"/>
      <c r="BA122" s="73">
        <f>ROUND(total_amount_ba($B$2,$D$2,D122,F122,J122,K122,M122),0)</f>
        <v>689</v>
      </c>
      <c r="BB122" s="74">
        <f>BA122+SUM(N122:AZ122)</f>
        <v>689</v>
      </c>
      <c r="BC122" s="75" t="str">
        <f>SpellNumber(L122,BB122)</f>
        <v>INR  Six Hundred &amp; Eighty Nine  Only</v>
      </c>
      <c r="HZ122" s="18"/>
      <c r="IA122" s="18">
        <v>2.09</v>
      </c>
      <c r="IB122" s="18" t="s">
        <v>429</v>
      </c>
      <c r="IC122" s="18" t="s">
        <v>233</v>
      </c>
      <c r="ID122" s="18">
        <v>2</v>
      </c>
      <c r="IE122" s="17" t="s">
        <v>193</v>
      </c>
    </row>
    <row r="123" spans="1:238" s="17" customFormat="1" ht="15.75">
      <c r="A123" s="31">
        <v>2.1</v>
      </c>
      <c r="B123" s="59" t="s">
        <v>371</v>
      </c>
      <c r="C123" s="57" t="s">
        <v>234</v>
      </c>
      <c r="D123" s="76"/>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8"/>
      <c r="HZ123" s="18"/>
      <c r="IA123" s="18">
        <v>2.1</v>
      </c>
      <c r="IB123" s="18" t="s">
        <v>371</v>
      </c>
      <c r="IC123" s="18" t="s">
        <v>234</v>
      </c>
      <c r="ID123" s="18"/>
    </row>
    <row r="124" spans="1:238" s="17" customFormat="1" ht="15.75">
      <c r="A124" s="31">
        <v>2.11</v>
      </c>
      <c r="B124" s="59" t="s">
        <v>336</v>
      </c>
      <c r="C124" s="57" t="s">
        <v>235</v>
      </c>
      <c r="D124" s="76"/>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8"/>
      <c r="HZ124" s="18"/>
      <c r="IA124" s="18">
        <v>2.11</v>
      </c>
      <c r="IB124" s="18" t="s">
        <v>336</v>
      </c>
      <c r="IC124" s="18" t="s">
        <v>235</v>
      </c>
      <c r="ID124" s="18"/>
    </row>
    <row r="125" spans="1:239" s="17" customFormat="1" ht="24.75" customHeight="1">
      <c r="A125" s="31">
        <v>2.12</v>
      </c>
      <c r="B125" s="59" t="s">
        <v>429</v>
      </c>
      <c r="C125" s="57" t="s">
        <v>236</v>
      </c>
      <c r="D125" s="62">
        <v>2</v>
      </c>
      <c r="E125" s="63" t="s">
        <v>193</v>
      </c>
      <c r="F125" s="64">
        <v>350.37</v>
      </c>
      <c r="G125" s="65"/>
      <c r="H125" s="66"/>
      <c r="I125" s="67" t="s">
        <v>34</v>
      </c>
      <c r="J125" s="68">
        <f>IF(I125="Less(-)",-1,1)</f>
        <v>1</v>
      </c>
      <c r="K125" s="66" t="s">
        <v>35</v>
      </c>
      <c r="L125" s="66" t="s">
        <v>4</v>
      </c>
      <c r="M125" s="69"/>
      <c r="N125" s="70"/>
      <c r="O125" s="70"/>
      <c r="P125" s="71"/>
      <c r="Q125" s="70"/>
      <c r="R125" s="70"/>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2"/>
      <c r="BA125" s="73">
        <f>ROUND(total_amount_ba($B$2,$D$2,D125,F125,J125,K125,M125),0)</f>
        <v>701</v>
      </c>
      <c r="BB125" s="74">
        <f>BA125+SUM(N125:AZ125)</f>
        <v>701</v>
      </c>
      <c r="BC125" s="75" t="str">
        <f>SpellNumber(L125,BB125)</f>
        <v>INR  Seven Hundred &amp; One  Only</v>
      </c>
      <c r="HZ125" s="18"/>
      <c r="IA125" s="18">
        <v>2.12</v>
      </c>
      <c r="IB125" s="18" t="s">
        <v>429</v>
      </c>
      <c r="IC125" s="18" t="s">
        <v>236</v>
      </c>
      <c r="ID125" s="18">
        <v>2</v>
      </c>
      <c r="IE125" s="17" t="s">
        <v>193</v>
      </c>
    </row>
    <row r="126" spans="1:238" s="17" customFormat="1" ht="15.75">
      <c r="A126" s="31">
        <v>2.13</v>
      </c>
      <c r="B126" s="59" t="s">
        <v>372</v>
      </c>
      <c r="C126" s="57" t="s">
        <v>237</v>
      </c>
      <c r="D126" s="76"/>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8"/>
      <c r="HZ126" s="18"/>
      <c r="IA126" s="18">
        <v>2.13</v>
      </c>
      <c r="IB126" s="18" t="s">
        <v>372</v>
      </c>
      <c r="IC126" s="18" t="s">
        <v>237</v>
      </c>
      <c r="ID126" s="18"/>
    </row>
    <row r="127" spans="1:239" s="17" customFormat="1" ht="15.75">
      <c r="A127" s="31">
        <v>2.14</v>
      </c>
      <c r="B127" s="59" t="s">
        <v>429</v>
      </c>
      <c r="C127" s="57" t="s">
        <v>238</v>
      </c>
      <c r="D127" s="62">
        <v>1</v>
      </c>
      <c r="E127" s="63" t="s">
        <v>193</v>
      </c>
      <c r="F127" s="64">
        <v>238.01</v>
      </c>
      <c r="G127" s="65"/>
      <c r="H127" s="66"/>
      <c r="I127" s="67" t="s">
        <v>34</v>
      </c>
      <c r="J127" s="68">
        <f>IF(I127="Less(-)",-1,1)</f>
        <v>1</v>
      </c>
      <c r="K127" s="66" t="s">
        <v>35</v>
      </c>
      <c r="L127" s="66" t="s">
        <v>4</v>
      </c>
      <c r="M127" s="69"/>
      <c r="N127" s="70"/>
      <c r="O127" s="70"/>
      <c r="P127" s="71"/>
      <c r="Q127" s="70"/>
      <c r="R127" s="70"/>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2"/>
      <c r="BA127" s="73">
        <f>ROUND(total_amount_ba($B$2,$D$2,D127,F127,J127,K127,M127),0)</f>
        <v>238</v>
      </c>
      <c r="BB127" s="74">
        <f>BA127+SUM(N127:AZ127)</f>
        <v>238</v>
      </c>
      <c r="BC127" s="75" t="str">
        <f>SpellNumber(L127,BB127)</f>
        <v>INR  Two Hundred &amp; Thirty Eight  Only</v>
      </c>
      <c r="HZ127" s="18"/>
      <c r="IA127" s="18">
        <v>2.14</v>
      </c>
      <c r="IB127" s="18" t="s">
        <v>429</v>
      </c>
      <c r="IC127" s="18" t="s">
        <v>238</v>
      </c>
      <c r="ID127" s="18">
        <v>1</v>
      </c>
      <c r="IE127" s="17" t="s">
        <v>193</v>
      </c>
    </row>
    <row r="128" spans="1:238" s="17" customFormat="1" ht="37.5" customHeight="1">
      <c r="A128" s="31">
        <v>2.15</v>
      </c>
      <c r="B128" s="59" t="s">
        <v>373</v>
      </c>
      <c r="C128" s="57" t="s">
        <v>239</v>
      </c>
      <c r="D128" s="76"/>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8"/>
      <c r="HZ128" s="18"/>
      <c r="IA128" s="18">
        <v>2.15</v>
      </c>
      <c r="IB128" s="18" t="s">
        <v>373</v>
      </c>
      <c r="IC128" s="18" t="s">
        <v>239</v>
      </c>
      <c r="ID128" s="18"/>
    </row>
    <row r="129" spans="1:239" s="17" customFormat="1" ht="25.5" customHeight="1">
      <c r="A129" s="31">
        <v>2.16</v>
      </c>
      <c r="B129" s="59" t="s">
        <v>336</v>
      </c>
      <c r="C129" s="57" t="s">
        <v>240</v>
      </c>
      <c r="D129" s="62">
        <v>14</v>
      </c>
      <c r="E129" s="63" t="s">
        <v>193</v>
      </c>
      <c r="F129" s="64">
        <v>481.94</v>
      </c>
      <c r="G129" s="65"/>
      <c r="H129" s="66"/>
      <c r="I129" s="67" t="s">
        <v>34</v>
      </c>
      <c r="J129" s="68">
        <f>IF(I129="Less(-)",-1,1)</f>
        <v>1</v>
      </c>
      <c r="K129" s="66" t="s">
        <v>35</v>
      </c>
      <c r="L129" s="66" t="s">
        <v>4</v>
      </c>
      <c r="M129" s="69"/>
      <c r="N129" s="70"/>
      <c r="O129" s="70"/>
      <c r="P129" s="71"/>
      <c r="Q129" s="70"/>
      <c r="R129" s="70"/>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2"/>
      <c r="BA129" s="73">
        <f>ROUND(total_amount_ba($B$2,$D$2,D129,F129,J129,K129,M129),0)</f>
        <v>6747</v>
      </c>
      <c r="BB129" s="74">
        <f>BA129+SUM(N129:AZ129)</f>
        <v>6747</v>
      </c>
      <c r="BC129" s="75" t="str">
        <f>SpellNumber(L129,BB129)</f>
        <v>INR  Six Thousand Seven Hundred &amp; Forty Seven  Only</v>
      </c>
      <c r="HZ129" s="18"/>
      <c r="IA129" s="18">
        <v>2.16</v>
      </c>
      <c r="IB129" s="18" t="s">
        <v>336</v>
      </c>
      <c r="IC129" s="18" t="s">
        <v>240</v>
      </c>
      <c r="ID129" s="18">
        <v>14</v>
      </c>
      <c r="IE129" s="17" t="s">
        <v>193</v>
      </c>
    </row>
    <row r="130" spans="1:239" s="17" customFormat="1" ht="44.25" customHeight="1">
      <c r="A130" s="31">
        <v>2.17</v>
      </c>
      <c r="B130" s="59" t="s">
        <v>372</v>
      </c>
      <c r="C130" s="57" t="s">
        <v>241</v>
      </c>
      <c r="D130" s="62">
        <v>1</v>
      </c>
      <c r="E130" s="63" t="s">
        <v>193</v>
      </c>
      <c r="F130" s="64">
        <v>408.94</v>
      </c>
      <c r="G130" s="65"/>
      <c r="H130" s="66"/>
      <c r="I130" s="67" t="s">
        <v>34</v>
      </c>
      <c r="J130" s="68">
        <f>IF(I130="Less(-)",-1,1)</f>
        <v>1</v>
      </c>
      <c r="K130" s="66" t="s">
        <v>35</v>
      </c>
      <c r="L130" s="66" t="s">
        <v>4</v>
      </c>
      <c r="M130" s="69"/>
      <c r="N130" s="70"/>
      <c r="O130" s="70"/>
      <c r="P130" s="71"/>
      <c r="Q130" s="70"/>
      <c r="R130" s="70"/>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2"/>
      <c r="BA130" s="73">
        <f>ROUND(total_amount_ba($B$2,$D$2,D130,F130,J130,K130,M130),0)</f>
        <v>409</v>
      </c>
      <c r="BB130" s="74">
        <f>BA130+SUM(N130:AZ130)</f>
        <v>409</v>
      </c>
      <c r="BC130" s="75" t="str">
        <f>SpellNumber(L130,BB130)</f>
        <v>INR  Four Hundred &amp; Nine  Only</v>
      </c>
      <c r="HZ130" s="18"/>
      <c r="IA130" s="18">
        <v>2.17</v>
      </c>
      <c r="IB130" s="18" t="s">
        <v>372</v>
      </c>
      <c r="IC130" s="18" t="s">
        <v>241</v>
      </c>
      <c r="ID130" s="18">
        <v>1</v>
      </c>
      <c r="IE130" s="17" t="s">
        <v>193</v>
      </c>
    </row>
    <row r="131" spans="1:238" s="17" customFormat="1" ht="55.5" customHeight="1">
      <c r="A131" s="31">
        <v>2.18</v>
      </c>
      <c r="B131" s="59" t="s">
        <v>374</v>
      </c>
      <c r="C131" s="57" t="s">
        <v>242</v>
      </c>
      <c r="D131" s="76"/>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8"/>
      <c r="HZ131" s="18"/>
      <c r="IA131" s="18">
        <v>2.18</v>
      </c>
      <c r="IB131" s="18" t="s">
        <v>374</v>
      </c>
      <c r="IC131" s="18" t="s">
        <v>242</v>
      </c>
      <c r="ID131" s="18"/>
    </row>
    <row r="132" spans="1:238" s="17" customFormat="1" ht="15.75">
      <c r="A132" s="31">
        <v>2.19</v>
      </c>
      <c r="B132" s="59" t="s">
        <v>375</v>
      </c>
      <c r="C132" s="57" t="s">
        <v>243</v>
      </c>
      <c r="D132" s="76"/>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8"/>
      <c r="HZ132" s="18"/>
      <c r="IA132" s="18">
        <v>2.19</v>
      </c>
      <c r="IB132" s="18" t="s">
        <v>375</v>
      </c>
      <c r="IC132" s="18" t="s">
        <v>243</v>
      </c>
      <c r="ID132" s="18"/>
    </row>
    <row r="133" spans="1:239" s="17" customFormat="1" ht="37.5" customHeight="1">
      <c r="A133" s="31">
        <v>2.2</v>
      </c>
      <c r="B133" s="59" t="s">
        <v>376</v>
      </c>
      <c r="C133" s="57" t="s">
        <v>244</v>
      </c>
      <c r="D133" s="62">
        <v>1</v>
      </c>
      <c r="E133" s="63" t="s">
        <v>193</v>
      </c>
      <c r="F133" s="64">
        <v>1406.49</v>
      </c>
      <c r="G133" s="65"/>
      <c r="H133" s="66"/>
      <c r="I133" s="67" t="s">
        <v>34</v>
      </c>
      <c r="J133" s="68">
        <f>IF(I133="Less(-)",-1,1)</f>
        <v>1</v>
      </c>
      <c r="K133" s="66" t="s">
        <v>35</v>
      </c>
      <c r="L133" s="66" t="s">
        <v>4</v>
      </c>
      <c r="M133" s="69"/>
      <c r="N133" s="70"/>
      <c r="O133" s="70"/>
      <c r="P133" s="71"/>
      <c r="Q133" s="70"/>
      <c r="R133" s="70"/>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2"/>
      <c r="BA133" s="73">
        <f>ROUND(total_amount_ba($B$2,$D$2,D133,F133,J133,K133,M133),0)</f>
        <v>1406</v>
      </c>
      <c r="BB133" s="74">
        <f>BA133+SUM(N133:AZ133)</f>
        <v>1406</v>
      </c>
      <c r="BC133" s="75" t="str">
        <f>SpellNumber(L133,BB133)</f>
        <v>INR  One Thousand Four Hundred &amp; Six  Only</v>
      </c>
      <c r="HZ133" s="18"/>
      <c r="IA133" s="18">
        <v>2.2</v>
      </c>
      <c r="IB133" s="18" t="s">
        <v>376</v>
      </c>
      <c r="IC133" s="18" t="s">
        <v>244</v>
      </c>
      <c r="ID133" s="18">
        <v>1</v>
      </c>
      <c r="IE133" s="17" t="s">
        <v>193</v>
      </c>
    </row>
    <row r="134" spans="1:238" s="17" customFormat="1" ht="15.75">
      <c r="A134" s="31">
        <v>2.21</v>
      </c>
      <c r="B134" s="59" t="s">
        <v>377</v>
      </c>
      <c r="C134" s="57" t="s">
        <v>245</v>
      </c>
      <c r="D134" s="76"/>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8"/>
      <c r="HZ134" s="18"/>
      <c r="IA134" s="18">
        <v>2.21</v>
      </c>
      <c r="IB134" s="18" t="s">
        <v>377</v>
      </c>
      <c r="IC134" s="18" t="s">
        <v>245</v>
      </c>
      <c r="ID134" s="18"/>
    </row>
    <row r="135" spans="1:239" s="17" customFormat="1" ht="37.5" customHeight="1">
      <c r="A135" s="31">
        <v>2.22</v>
      </c>
      <c r="B135" s="59" t="s">
        <v>369</v>
      </c>
      <c r="C135" s="57" t="s">
        <v>246</v>
      </c>
      <c r="D135" s="62">
        <v>1</v>
      </c>
      <c r="E135" s="63" t="s">
        <v>193</v>
      </c>
      <c r="F135" s="64">
        <v>1465.15</v>
      </c>
      <c r="G135" s="65"/>
      <c r="H135" s="66"/>
      <c r="I135" s="67" t="s">
        <v>34</v>
      </c>
      <c r="J135" s="68">
        <f>IF(I135="Less(-)",-1,1)</f>
        <v>1</v>
      </c>
      <c r="K135" s="66" t="s">
        <v>35</v>
      </c>
      <c r="L135" s="66" t="s">
        <v>4</v>
      </c>
      <c r="M135" s="69"/>
      <c r="N135" s="70"/>
      <c r="O135" s="70"/>
      <c r="P135" s="71"/>
      <c r="Q135" s="70"/>
      <c r="R135" s="70"/>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2"/>
      <c r="BA135" s="73">
        <f>ROUND(total_amount_ba($B$2,$D$2,D135,F135,J135,K135,M135),0)</f>
        <v>1465</v>
      </c>
      <c r="BB135" s="74">
        <f>BA135+SUM(N135:AZ135)</f>
        <v>1465</v>
      </c>
      <c r="BC135" s="75" t="str">
        <f>SpellNumber(L135,BB135)</f>
        <v>INR  One Thousand Four Hundred &amp; Sixty Five  Only</v>
      </c>
      <c r="HZ135" s="18"/>
      <c r="IA135" s="18">
        <v>2.22</v>
      </c>
      <c r="IB135" s="18" t="s">
        <v>369</v>
      </c>
      <c r="IC135" s="18" t="s">
        <v>246</v>
      </c>
      <c r="ID135" s="18">
        <v>1</v>
      </c>
      <c r="IE135" s="17" t="s">
        <v>193</v>
      </c>
    </row>
    <row r="136" spans="1:238" s="17" customFormat="1" ht="15.75">
      <c r="A136" s="31">
        <v>2.23</v>
      </c>
      <c r="B136" s="59" t="s">
        <v>378</v>
      </c>
      <c r="C136" s="57" t="s">
        <v>247</v>
      </c>
      <c r="D136" s="76"/>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8"/>
      <c r="HZ136" s="18"/>
      <c r="IA136" s="18">
        <v>2.23</v>
      </c>
      <c r="IB136" s="18" t="s">
        <v>378</v>
      </c>
      <c r="IC136" s="18" t="s">
        <v>247</v>
      </c>
      <c r="ID136" s="18"/>
    </row>
    <row r="137" spans="1:238" s="17" customFormat="1" ht="37.5" customHeight="1">
      <c r="A137" s="31">
        <v>2.24</v>
      </c>
      <c r="B137" s="59" t="s">
        <v>379</v>
      </c>
      <c r="C137" s="57" t="s">
        <v>248</v>
      </c>
      <c r="D137" s="76"/>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8"/>
      <c r="HZ137" s="18"/>
      <c r="IA137" s="18">
        <v>2.24</v>
      </c>
      <c r="IB137" s="18" t="s">
        <v>379</v>
      </c>
      <c r="IC137" s="18" t="s">
        <v>248</v>
      </c>
      <c r="ID137" s="18"/>
    </row>
    <row r="138" spans="1:239" s="17" customFormat="1" ht="36" customHeight="1">
      <c r="A138" s="31">
        <v>2.25</v>
      </c>
      <c r="B138" s="59" t="s">
        <v>380</v>
      </c>
      <c r="C138" s="57" t="s">
        <v>249</v>
      </c>
      <c r="D138" s="62">
        <v>5.5</v>
      </c>
      <c r="E138" s="63" t="s">
        <v>191</v>
      </c>
      <c r="F138" s="64">
        <v>266.68</v>
      </c>
      <c r="G138" s="65"/>
      <c r="H138" s="66"/>
      <c r="I138" s="67" t="s">
        <v>34</v>
      </c>
      <c r="J138" s="68">
        <f>IF(I138="Less(-)",-1,1)</f>
        <v>1</v>
      </c>
      <c r="K138" s="66" t="s">
        <v>35</v>
      </c>
      <c r="L138" s="66" t="s">
        <v>4</v>
      </c>
      <c r="M138" s="69"/>
      <c r="N138" s="70"/>
      <c r="O138" s="70"/>
      <c r="P138" s="71"/>
      <c r="Q138" s="70"/>
      <c r="R138" s="70"/>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2"/>
      <c r="BA138" s="73">
        <f>ROUND(total_amount_ba($B$2,$D$2,D138,F138,J138,K138,M138),0)</f>
        <v>1467</v>
      </c>
      <c r="BB138" s="74">
        <f>BA138+SUM(N138:AZ138)</f>
        <v>1467</v>
      </c>
      <c r="BC138" s="75" t="str">
        <f>SpellNumber(L138,BB138)</f>
        <v>INR  One Thousand Four Hundred &amp; Sixty Seven  Only</v>
      </c>
      <c r="HZ138" s="18"/>
      <c r="IA138" s="18">
        <v>2.25</v>
      </c>
      <c r="IB138" s="18" t="s">
        <v>380</v>
      </c>
      <c r="IC138" s="18" t="s">
        <v>249</v>
      </c>
      <c r="ID138" s="18">
        <v>5.5</v>
      </c>
      <c r="IE138" s="17" t="s">
        <v>191</v>
      </c>
    </row>
    <row r="139" spans="1:239" s="17" customFormat="1" ht="37.5" customHeight="1">
      <c r="A139" s="31">
        <v>2.26</v>
      </c>
      <c r="B139" s="59" t="s">
        <v>381</v>
      </c>
      <c r="C139" s="57" t="s">
        <v>250</v>
      </c>
      <c r="D139" s="62">
        <v>10</v>
      </c>
      <c r="E139" s="63" t="s">
        <v>191</v>
      </c>
      <c r="F139" s="64">
        <v>327.36</v>
      </c>
      <c r="G139" s="65"/>
      <c r="H139" s="66"/>
      <c r="I139" s="67" t="s">
        <v>34</v>
      </c>
      <c r="J139" s="68">
        <f>IF(I139="Less(-)",-1,1)</f>
        <v>1</v>
      </c>
      <c r="K139" s="66" t="s">
        <v>35</v>
      </c>
      <c r="L139" s="66" t="s">
        <v>4</v>
      </c>
      <c r="M139" s="69"/>
      <c r="N139" s="70"/>
      <c r="O139" s="70"/>
      <c r="P139" s="71"/>
      <c r="Q139" s="70"/>
      <c r="R139" s="70"/>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2"/>
      <c r="BA139" s="73">
        <f>ROUND(total_amount_ba($B$2,$D$2,D139,F139,J139,K139,M139),0)</f>
        <v>3274</v>
      </c>
      <c r="BB139" s="74">
        <f>BA139+SUM(N139:AZ139)</f>
        <v>3274</v>
      </c>
      <c r="BC139" s="75" t="str">
        <f>SpellNumber(L139,BB139)</f>
        <v>INR  Three Thousand Two Hundred &amp; Seventy Four  Only</v>
      </c>
      <c r="HZ139" s="18"/>
      <c r="IA139" s="18">
        <v>2.26</v>
      </c>
      <c r="IB139" s="18" t="s">
        <v>381</v>
      </c>
      <c r="IC139" s="18" t="s">
        <v>250</v>
      </c>
      <c r="ID139" s="18">
        <v>10</v>
      </c>
      <c r="IE139" s="17" t="s">
        <v>191</v>
      </c>
    </row>
    <row r="140" spans="1:238" s="17" customFormat="1" ht="54" customHeight="1">
      <c r="A140" s="31">
        <v>2.27</v>
      </c>
      <c r="B140" s="59" t="s">
        <v>382</v>
      </c>
      <c r="C140" s="57" t="s">
        <v>251</v>
      </c>
      <c r="D140" s="76"/>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8"/>
      <c r="HZ140" s="18"/>
      <c r="IA140" s="18">
        <v>2.27</v>
      </c>
      <c r="IB140" s="18" t="s">
        <v>382</v>
      </c>
      <c r="IC140" s="18" t="s">
        <v>251</v>
      </c>
      <c r="ID140" s="18"/>
    </row>
    <row r="141" spans="1:239" s="17" customFormat="1" ht="15.75">
      <c r="A141" s="31">
        <v>2.28</v>
      </c>
      <c r="B141" s="59" t="s">
        <v>380</v>
      </c>
      <c r="C141" s="57" t="s">
        <v>252</v>
      </c>
      <c r="D141" s="62">
        <v>12</v>
      </c>
      <c r="E141" s="63" t="s">
        <v>191</v>
      </c>
      <c r="F141" s="64">
        <v>425.43</v>
      </c>
      <c r="G141" s="65"/>
      <c r="H141" s="66"/>
      <c r="I141" s="67" t="s">
        <v>34</v>
      </c>
      <c r="J141" s="68">
        <f>IF(I141="Less(-)",-1,1)</f>
        <v>1</v>
      </c>
      <c r="K141" s="66" t="s">
        <v>35</v>
      </c>
      <c r="L141" s="66" t="s">
        <v>4</v>
      </c>
      <c r="M141" s="69"/>
      <c r="N141" s="70"/>
      <c r="O141" s="70"/>
      <c r="P141" s="71"/>
      <c r="Q141" s="70"/>
      <c r="R141" s="70"/>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2"/>
      <c r="BA141" s="73">
        <f>ROUND(total_amount_ba($B$2,$D$2,D141,F141,J141,K141,M141),0)</f>
        <v>5105</v>
      </c>
      <c r="BB141" s="74">
        <f>BA141+SUM(N141:AZ141)</f>
        <v>5105</v>
      </c>
      <c r="BC141" s="75" t="str">
        <f>SpellNumber(L141,BB141)</f>
        <v>INR  Five Thousand One Hundred &amp; Five  Only</v>
      </c>
      <c r="HZ141" s="18"/>
      <c r="IA141" s="18">
        <v>2.28</v>
      </c>
      <c r="IB141" s="18" t="s">
        <v>380</v>
      </c>
      <c r="IC141" s="18" t="s">
        <v>252</v>
      </c>
      <c r="ID141" s="18">
        <v>12</v>
      </c>
      <c r="IE141" s="17" t="s">
        <v>191</v>
      </c>
    </row>
    <row r="142" spans="1:238" s="17" customFormat="1" ht="31.5">
      <c r="A142" s="31">
        <v>2.29</v>
      </c>
      <c r="B142" s="59" t="s">
        <v>384</v>
      </c>
      <c r="C142" s="57" t="s">
        <v>253</v>
      </c>
      <c r="D142" s="76"/>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8"/>
      <c r="HZ142" s="18"/>
      <c r="IA142" s="18">
        <v>2.29</v>
      </c>
      <c r="IB142" s="18" t="s">
        <v>384</v>
      </c>
      <c r="IC142" s="18" t="s">
        <v>253</v>
      </c>
      <c r="ID142" s="18"/>
    </row>
    <row r="143" spans="1:238" s="17" customFormat="1" ht="37.5" customHeight="1">
      <c r="A143" s="31">
        <v>2.3</v>
      </c>
      <c r="B143" s="59" t="s">
        <v>385</v>
      </c>
      <c r="C143" s="57" t="s">
        <v>254</v>
      </c>
      <c r="D143" s="76"/>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8"/>
      <c r="HZ143" s="18"/>
      <c r="IA143" s="18">
        <v>2.3</v>
      </c>
      <c r="IB143" s="18" t="s">
        <v>385</v>
      </c>
      <c r="IC143" s="18" t="s">
        <v>254</v>
      </c>
      <c r="ID143" s="18"/>
    </row>
    <row r="144" spans="1:239" s="17" customFormat="1" ht="15.75">
      <c r="A144" s="31">
        <v>2.31</v>
      </c>
      <c r="B144" s="61" t="s">
        <v>386</v>
      </c>
      <c r="C144" s="57" t="s">
        <v>255</v>
      </c>
      <c r="D144" s="62">
        <v>3</v>
      </c>
      <c r="E144" s="63" t="s">
        <v>193</v>
      </c>
      <c r="F144" s="64">
        <v>74.7</v>
      </c>
      <c r="G144" s="65"/>
      <c r="H144" s="66"/>
      <c r="I144" s="67" t="s">
        <v>34</v>
      </c>
      <c r="J144" s="68">
        <f>IF(I144="Less(-)",-1,1)</f>
        <v>1</v>
      </c>
      <c r="K144" s="66" t="s">
        <v>35</v>
      </c>
      <c r="L144" s="66" t="s">
        <v>4</v>
      </c>
      <c r="M144" s="69"/>
      <c r="N144" s="70"/>
      <c r="O144" s="70"/>
      <c r="P144" s="71"/>
      <c r="Q144" s="70"/>
      <c r="R144" s="70"/>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2"/>
      <c r="BA144" s="73">
        <f>ROUND(total_amount_ba($B$2,$D$2,D144,F144,J144,K144,M144),0)</f>
        <v>224</v>
      </c>
      <c r="BB144" s="74">
        <f>BA144+SUM(N144:AZ144)</f>
        <v>224</v>
      </c>
      <c r="BC144" s="75" t="str">
        <f>SpellNumber(L144,BB144)</f>
        <v>INR  Two Hundred &amp; Twenty Four  Only</v>
      </c>
      <c r="HZ144" s="18"/>
      <c r="IA144" s="18">
        <v>2.31</v>
      </c>
      <c r="IB144" s="18" t="s">
        <v>386</v>
      </c>
      <c r="IC144" s="18" t="s">
        <v>255</v>
      </c>
      <c r="ID144" s="18">
        <v>3</v>
      </c>
      <c r="IE144" s="17" t="s">
        <v>193</v>
      </c>
    </row>
    <row r="145" spans="1:238" s="17" customFormat="1" ht="37.5" customHeight="1">
      <c r="A145" s="31">
        <v>2.32</v>
      </c>
      <c r="B145" s="59" t="s">
        <v>387</v>
      </c>
      <c r="C145" s="57" t="s">
        <v>256</v>
      </c>
      <c r="D145" s="76"/>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c r="BC145" s="78"/>
      <c r="HZ145" s="18"/>
      <c r="IA145" s="18">
        <v>2.32</v>
      </c>
      <c r="IB145" s="24" t="s">
        <v>387</v>
      </c>
      <c r="IC145" s="18" t="s">
        <v>256</v>
      </c>
      <c r="ID145" s="18"/>
    </row>
    <row r="146" spans="1:239" s="17" customFormat="1" ht="15.75">
      <c r="A146" s="31">
        <v>2.33</v>
      </c>
      <c r="B146" s="59" t="s">
        <v>386</v>
      </c>
      <c r="C146" s="57" t="s">
        <v>257</v>
      </c>
      <c r="D146" s="62">
        <v>1</v>
      </c>
      <c r="E146" s="63" t="s">
        <v>193</v>
      </c>
      <c r="F146" s="64">
        <v>229.99</v>
      </c>
      <c r="G146" s="65"/>
      <c r="H146" s="66"/>
      <c r="I146" s="67" t="s">
        <v>34</v>
      </c>
      <c r="J146" s="68">
        <f aca="true" t="shared" si="4" ref="J146:J208">IF(I146="Less(-)",-1,1)</f>
        <v>1</v>
      </c>
      <c r="K146" s="66" t="s">
        <v>35</v>
      </c>
      <c r="L146" s="66" t="s">
        <v>4</v>
      </c>
      <c r="M146" s="69"/>
      <c r="N146" s="70"/>
      <c r="O146" s="70"/>
      <c r="P146" s="71"/>
      <c r="Q146" s="70"/>
      <c r="R146" s="70"/>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2"/>
      <c r="BA146" s="73">
        <f aca="true" t="shared" si="5" ref="BA146:BA208">ROUND(total_amount_ba($B$2,$D$2,D146,F146,J146,K146,M146),0)</f>
        <v>230</v>
      </c>
      <c r="BB146" s="74">
        <f aca="true" t="shared" si="6" ref="BB146:BB208">BA146+SUM(N146:AZ146)</f>
        <v>230</v>
      </c>
      <c r="BC146" s="75" t="str">
        <f aca="true" t="shared" si="7" ref="BC146:BC208">SpellNumber(L146,BB146)</f>
        <v>INR  Two Hundred &amp; Thirty  Only</v>
      </c>
      <c r="HZ146" s="18"/>
      <c r="IA146" s="18">
        <v>2.33</v>
      </c>
      <c r="IB146" s="18" t="s">
        <v>386</v>
      </c>
      <c r="IC146" s="18" t="s">
        <v>257</v>
      </c>
      <c r="ID146" s="18">
        <v>1</v>
      </c>
      <c r="IE146" s="17" t="s">
        <v>193</v>
      </c>
    </row>
    <row r="147" spans="1:239" s="17" customFormat="1" ht="15.75">
      <c r="A147" s="31">
        <v>2.34</v>
      </c>
      <c r="B147" s="59" t="s">
        <v>383</v>
      </c>
      <c r="C147" s="57" t="s">
        <v>258</v>
      </c>
      <c r="D147" s="62">
        <v>2</v>
      </c>
      <c r="E147" s="63" t="s">
        <v>193</v>
      </c>
      <c r="F147" s="64">
        <v>253.44</v>
      </c>
      <c r="G147" s="65"/>
      <c r="H147" s="66"/>
      <c r="I147" s="67" t="s">
        <v>34</v>
      </c>
      <c r="J147" s="68">
        <f t="shared" si="4"/>
        <v>1</v>
      </c>
      <c r="K147" s="66" t="s">
        <v>35</v>
      </c>
      <c r="L147" s="66" t="s">
        <v>4</v>
      </c>
      <c r="M147" s="69"/>
      <c r="N147" s="70"/>
      <c r="O147" s="70"/>
      <c r="P147" s="71"/>
      <c r="Q147" s="70"/>
      <c r="R147" s="70"/>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2"/>
      <c r="BA147" s="73">
        <f t="shared" si="5"/>
        <v>507</v>
      </c>
      <c r="BB147" s="74">
        <f t="shared" si="6"/>
        <v>507</v>
      </c>
      <c r="BC147" s="75" t="str">
        <f t="shared" si="7"/>
        <v>INR  Five Hundred &amp; Seven  Only</v>
      </c>
      <c r="HZ147" s="18"/>
      <c r="IA147" s="18">
        <v>2.34</v>
      </c>
      <c r="IB147" s="18" t="s">
        <v>383</v>
      </c>
      <c r="IC147" s="18" t="s">
        <v>258</v>
      </c>
      <c r="ID147" s="18">
        <v>2</v>
      </c>
      <c r="IE147" s="17" t="s">
        <v>193</v>
      </c>
    </row>
    <row r="148" spans="1:238" s="17" customFormat="1" ht="31.5">
      <c r="A148" s="31">
        <v>2.35</v>
      </c>
      <c r="B148" s="59" t="s">
        <v>433</v>
      </c>
      <c r="C148" s="57" t="s">
        <v>259</v>
      </c>
      <c r="D148" s="76"/>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7"/>
      <c r="BB148" s="77"/>
      <c r="BC148" s="78"/>
      <c r="HZ148" s="18"/>
      <c r="IA148" s="18">
        <v>2.35</v>
      </c>
      <c r="IB148" s="18" t="s">
        <v>433</v>
      </c>
      <c r="IC148" s="18" t="s">
        <v>259</v>
      </c>
      <c r="ID148" s="18"/>
    </row>
    <row r="149" spans="1:239" s="17" customFormat="1" ht="21" customHeight="1">
      <c r="A149" s="31">
        <v>2.36</v>
      </c>
      <c r="B149" s="59" t="s">
        <v>386</v>
      </c>
      <c r="C149" s="57" t="s">
        <v>260</v>
      </c>
      <c r="D149" s="62">
        <v>1</v>
      </c>
      <c r="E149" s="63" t="s">
        <v>193</v>
      </c>
      <c r="F149" s="64">
        <v>626.96</v>
      </c>
      <c r="G149" s="65"/>
      <c r="H149" s="66"/>
      <c r="I149" s="67" t="s">
        <v>34</v>
      </c>
      <c r="J149" s="68">
        <f t="shared" si="4"/>
        <v>1</v>
      </c>
      <c r="K149" s="66" t="s">
        <v>35</v>
      </c>
      <c r="L149" s="66" t="s">
        <v>4</v>
      </c>
      <c r="M149" s="69"/>
      <c r="N149" s="70"/>
      <c r="O149" s="70"/>
      <c r="P149" s="71"/>
      <c r="Q149" s="70"/>
      <c r="R149" s="70"/>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2"/>
      <c r="BA149" s="73">
        <f t="shared" si="5"/>
        <v>627</v>
      </c>
      <c r="BB149" s="74">
        <f t="shared" si="6"/>
        <v>627</v>
      </c>
      <c r="BC149" s="75" t="str">
        <f t="shared" si="7"/>
        <v>INR  Six Hundred &amp; Twenty Seven  Only</v>
      </c>
      <c r="HZ149" s="18"/>
      <c r="IA149" s="18">
        <v>2.36</v>
      </c>
      <c r="IB149" s="18" t="s">
        <v>386</v>
      </c>
      <c r="IC149" s="18" t="s">
        <v>260</v>
      </c>
      <c r="ID149" s="18">
        <v>1</v>
      </c>
      <c r="IE149" s="17" t="s">
        <v>193</v>
      </c>
    </row>
    <row r="150" spans="1:238" s="17" customFormat="1" ht="31.5">
      <c r="A150" s="31">
        <v>2.37</v>
      </c>
      <c r="B150" s="59" t="s">
        <v>388</v>
      </c>
      <c r="C150" s="57" t="s">
        <v>261</v>
      </c>
      <c r="D150" s="76"/>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8"/>
      <c r="HZ150" s="18"/>
      <c r="IA150" s="18">
        <v>2.37</v>
      </c>
      <c r="IB150" s="18" t="s">
        <v>388</v>
      </c>
      <c r="IC150" s="18" t="s">
        <v>261</v>
      </c>
      <c r="ID150" s="18"/>
    </row>
    <row r="151" spans="1:239" s="17" customFormat="1" ht="45.75" customHeight="1">
      <c r="A151" s="31">
        <v>2.38</v>
      </c>
      <c r="B151" s="59" t="s">
        <v>386</v>
      </c>
      <c r="C151" s="57" t="s">
        <v>262</v>
      </c>
      <c r="D151" s="62">
        <v>4</v>
      </c>
      <c r="E151" s="63" t="s">
        <v>193</v>
      </c>
      <c r="F151" s="64">
        <v>621.13</v>
      </c>
      <c r="G151" s="65"/>
      <c r="H151" s="66"/>
      <c r="I151" s="67" t="s">
        <v>34</v>
      </c>
      <c r="J151" s="68">
        <f t="shared" si="4"/>
        <v>1</v>
      </c>
      <c r="K151" s="66" t="s">
        <v>35</v>
      </c>
      <c r="L151" s="66" t="s">
        <v>4</v>
      </c>
      <c r="M151" s="69"/>
      <c r="N151" s="70"/>
      <c r="O151" s="70"/>
      <c r="P151" s="71"/>
      <c r="Q151" s="70"/>
      <c r="R151" s="70"/>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2"/>
      <c r="BA151" s="73">
        <f t="shared" si="5"/>
        <v>2485</v>
      </c>
      <c r="BB151" s="74">
        <f t="shared" si="6"/>
        <v>2485</v>
      </c>
      <c r="BC151" s="75" t="str">
        <f t="shared" si="7"/>
        <v>INR  Two Thousand Four Hundred &amp; Eighty Five  Only</v>
      </c>
      <c r="HZ151" s="18"/>
      <c r="IA151" s="18">
        <v>2.38</v>
      </c>
      <c r="IB151" s="24" t="s">
        <v>386</v>
      </c>
      <c r="IC151" s="18" t="s">
        <v>262</v>
      </c>
      <c r="ID151" s="18">
        <v>4</v>
      </c>
      <c r="IE151" s="17" t="s">
        <v>193</v>
      </c>
    </row>
    <row r="152" spans="1:238" s="17" customFormat="1" ht="31.5">
      <c r="A152" s="31">
        <v>2.39</v>
      </c>
      <c r="B152" s="59" t="s">
        <v>389</v>
      </c>
      <c r="C152" s="57" t="s">
        <v>263</v>
      </c>
      <c r="D152" s="76"/>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c r="AY152" s="77"/>
      <c r="AZ152" s="77"/>
      <c r="BA152" s="77"/>
      <c r="BB152" s="77"/>
      <c r="BC152" s="78"/>
      <c r="HZ152" s="18"/>
      <c r="IA152" s="18">
        <v>2.39</v>
      </c>
      <c r="IB152" s="18" t="s">
        <v>389</v>
      </c>
      <c r="IC152" s="18" t="s">
        <v>263</v>
      </c>
      <c r="ID152" s="18"/>
    </row>
    <row r="153" spans="1:239" s="17" customFormat="1" ht="27.75" customHeight="1">
      <c r="A153" s="31">
        <v>2.4</v>
      </c>
      <c r="B153" s="59" t="s">
        <v>386</v>
      </c>
      <c r="C153" s="57" t="s">
        <v>264</v>
      </c>
      <c r="D153" s="62">
        <v>1</v>
      </c>
      <c r="E153" s="63" t="s">
        <v>193</v>
      </c>
      <c r="F153" s="64">
        <v>521.48</v>
      </c>
      <c r="G153" s="65"/>
      <c r="H153" s="66"/>
      <c r="I153" s="67" t="s">
        <v>34</v>
      </c>
      <c r="J153" s="68">
        <f t="shared" si="4"/>
        <v>1</v>
      </c>
      <c r="K153" s="66" t="s">
        <v>35</v>
      </c>
      <c r="L153" s="66" t="s">
        <v>4</v>
      </c>
      <c r="M153" s="69"/>
      <c r="N153" s="70"/>
      <c r="O153" s="70"/>
      <c r="P153" s="71"/>
      <c r="Q153" s="70"/>
      <c r="R153" s="70"/>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2"/>
      <c r="BA153" s="73">
        <f t="shared" si="5"/>
        <v>521</v>
      </c>
      <c r="BB153" s="74">
        <f t="shared" si="6"/>
        <v>521</v>
      </c>
      <c r="BC153" s="75" t="str">
        <f t="shared" si="7"/>
        <v>INR  Five Hundred &amp; Twenty One  Only</v>
      </c>
      <c r="HZ153" s="18"/>
      <c r="IA153" s="18">
        <v>2.4</v>
      </c>
      <c r="IB153" s="18" t="s">
        <v>386</v>
      </c>
      <c r="IC153" s="18" t="s">
        <v>264</v>
      </c>
      <c r="ID153" s="18">
        <v>1</v>
      </c>
      <c r="IE153" s="17" t="s">
        <v>193</v>
      </c>
    </row>
    <row r="154" spans="1:238" s="17" customFormat="1" ht="31.5">
      <c r="A154" s="31">
        <v>2.41</v>
      </c>
      <c r="B154" s="59" t="s">
        <v>390</v>
      </c>
      <c r="C154" s="57" t="s">
        <v>265</v>
      </c>
      <c r="D154" s="76"/>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c r="AY154" s="77"/>
      <c r="AZ154" s="77"/>
      <c r="BA154" s="77"/>
      <c r="BB154" s="77"/>
      <c r="BC154" s="78"/>
      <c r="HZ154" s="18"/>
      <c r="IA154" s="18">
        <v>2.41</v>
      </c>
      <c r="IB154" s="18" t="s">
        <v>390</v>
      </c>
      <c r="IC154" s="18" t="s">
        <v>265</v>
      </c>
      <c r="ID154" s="18"/>
    </row>
    <row r="155" spans="1:239" s="17" customFormat="1" ht="15.75">
      <c r="A155" s="31">
        <v>2.42</v>
      </c>
      <c r="B155" s="59" t="s">
        <v>391</v>
      </c>
      <c r="C155" s="57" t="s">
        <v>266</v>
      </c>
      <c r="D155" s="62">
        <v>4</v>
      </c>
      <c r="E155" s="63" t="s">
        <v>193</v>
      </c>
      <c r="F155" s="64">
        <v>438.71</v>
      </c>
      <c r="G155" s="65"/>
      <c r="H155" s="66"/>
      <c r="I155" s="67" t="s">
        <v>34</v>
      </c>
      <c r="J155" s="68">
        <f t="shared" si="4"/>
        <v>1</v>
      </c>
      <c r="K155" s="66" t="s">
        <v>35</v>
      </c>
      <c r="L155" s="66" t="s">
        <v>4</v>
      </c>
      <c r="M155" s="69"/>
      <c r="N155" s="70"/>
      <c r="O155" s="70"/>
      <c r="P155" s="71"/>
      <c r="Q155" s="70"/>
      <c r="R155" s="70"/>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2"/>
      <c r="BA155" s="73">
        <f t="shared" si="5"/>
        <v>1755</v>
      </c>
      <c r="BB155" s="74">
        <f t="shared" si="6"/>
        <v>1755</v>
      </c>
      <c r="BC155" s="75" t="str">
        <f t="shared" si="7"/>
        <v>INR  One Thousand Seven Hundred &amp; Fifty Five  Only</v>
      </c>
      <c r="HZ155" s="18"/>
      <c r="IA155" s="18">
        <v>2.42</v>
      </c>
      <c r="IB155" s="18" t="s">
        <v>391</v>
      </c>
      <c r="IC155" s="18" t="s">
        <v>266</v>
      </c>
      <c r="ID155" s="18">
        <v>4</v>
      </c>
      <c r="IE155" s="17" t="s">
        <v>193</v>
      </c>
    </row>
    <row r="156" spans="1:239" s="17" customFormat="1" ht="33.75" customHeight="1">
      <c r="A156" s="31">
        <v>2.43</v>
      </c>
      <c r="B156" s="59" t="s">
        <v>392</v>
      </c>
      <c r="C156" s="57" t="s">
        <v>267</v>
      </c>
      <c r="D156" s="62">
        <v>10</v>
      </c>
      <c r="E156" s="63" t="s">
        <v>193</v>
      </c>
      <c r="F156" s="64">
        <v>54.1</v>
      </c>
      <c r="G156" s="65"/>
      <c r="H156" s="66"/>
      <c r="I156" s="67" t="s">
        <v>34</v>
      </c>
      <c r="J156" s="68">
        <f t="shared" si="4"/>
        <v>1</v>
      </c>
      <c r="K156" s="66" t="s">
        <v>35</v>
      </c>
      <c r="L156" s="66" t="s">
        <v>4</v>
      </c>
      <c r="M156" s="69"/>
      <c r="N156" s="70"/>
      <c r="O156" s="70"/>
      <c r="P156" s="71"/>
      <c r="Q156" s="70"/>
      <c r="R156" s="70"/>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2"/>
      <c r="BA156" s="73">
        <f t="shared" si="5"/>
        <v>541</v>
      </c>
      <c r="BB156" s="74">
        <f t="shared" si="6"/>
        <v>541</v>
      </c>
      <c r="BC156" s="75" t="str">
        <f t="shared" si="7"/>
        <v>INR  Five Hundred &amp; Forty One  Only</v>
      </c>
      <c r="HZ156" s="18"/>
      <c r="IA156" s="18">
        <v>2.43</v>
      </c>
      <c r="IB156" s="18" t="s">
        <v>392</v>
      </c>
      <c r="IC156" s="18" t="s">
        <v>267</v>
      </c>
      <c r="ID156" s="18">
        <v>10</v>
      </c>
      <c r="IE156" s="17" t="s">
        <v>193</v>
      </c>
    </row>
    <row r="157" spans="1:238" s="17" customFormat="1" ht="29.25" customHeight="1">
      <c r="A157" s="31">
        <v>2.44</v>
      </c>
      <c r="B157" s="59" t="s">
        <v>393</v>
      </c>
      <c r="C157" s="57" t="s">
        <v>268</v>
      </c>
      <c r="D157" s="76"/>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c r="AY157" s="77"/>
      <c r="AZ157" s="77"/>
      <c r="BA157" s="77"/>
      <c r="BB157" s="77"/>
      <c r="BC157" s="78"/>
      <c r="HZ157" s="18"/>
      <c r="IA157" s="18">
        <v>2.44</v>
      </c>
      <c r="IB157" s="18" t="s">
        <v>393</v>
      </c>
      <c r="IC157" s="18" t="s">
        <v>268</v>
      </c>
      <c r="ID157" s="18"/>
    </row>
    <row r="158" spans="1:239" s="17" customFormat="1" ht="29.25" customHeight="1">
      <c r="A158" s="31">
        <v>2.45</v>
      </c>
      <c r="B158" s="59" t="s">
        <v>394</v>
      </c>
      <c r="C158" s="57" t="s">
        <v>269</v>
      </c>
      <c r="D158" s="62">
        <v>1</v>
      </c>
      <c r="E158" s="63" t="s">
        <v>193</v>
      </c>
      <c r="F158" s="64">
        <v>317.76</v>
      </c>
      <c r="G158" s="65"/>
      <c r="H158" s="66"/>
      <c r="I158" s="67" t="s">
        <v>34</v>
      </c>
      <c r="J158" s="68">
        <f t="shared" si="4"/>
        <v>1</v>
      </c>
      <c r="K158" s="66" t="s">
        <v>35</v>
      </c>
      <c r="L158" s="66" t="s">
        <v>4</v>
      </c>
      <c r="M158" s="69"/>
      <c r="N158" s="70"/>
      <c r="O158" s="70"/>
      <c r="P158" s="71"/>
      <c r="Q158" s="70"/>
      <c r="R158" s="70"/>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2"/>
      <c r="BA158" s="73">
        <f t="shared" si="5"/>
        <v>318</v>
      </c>
      <c r="BB158" s="74">
        <f t="shared" si="6"/>
        <v>318</v>
      </c>
      <c r="BC158" s="75" t="str">
        <f t="shared" si="7"/>
        <v>INR  Three Hundred &amp; Eighteen  Only</v>
      </c>
      <c r="HZ158" s="18"/>
      <c r="IA158" s="18">
        <v>2.45</v>
      </c>
      <c r="IB158" s="18" t="s">
        <v>394</v>
      </c>
      <c r="IC158" s="18" t="s">
        <v>269</v>
      </c>
      <c r="ID158" s="18">
        <v>1</v>
      </c>
      <c r="IE158" s="17" t="s">
        <v>193</v>
      </c>
    </row>
    <row r="159" spans="1:239" s="17" customFormat="1" ht="30" customHeight="1">
      <c r="A159" s="31">
        <v>2.46</v>
      </c>
      <c r="B159" s="59" t="s">
        <v>395</v>
      </c>
      <c r="C159" s="57" t="s">
        <v>270</v>
      </c>
      <c r="D159" s="62">
        <v>8</v>
      </c>
      <c r="E159" s="63" t="s">
        <v>191</v>
      </c>
      <c r="F159" s="64">
        <v>150.64</v>
      </c>
      <c r="G159" s="65"/>
      <c r="H159" s="66"/>
      <c r="I159" s="67" t="s">
        <v>34</v>
      </c>
      <c r="J159" s="68">
        <f t="shared" si="4"/>
        <v>1</v>
      </c>
      <c r="K159" s="66" t="s">
        <v>35</v>
      </c>
      <c r="L159" s="66" t="s">
        <v>4</v>
      </c>
      <c r="M159" s="69"/>
      <c r="N159" s="70"/>
      <c r="O159" s="70"/>
      <c r="P159" s="71"/>
      <c r="Q159" s="70"/>
      <c r="R159" s="70"/>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2"/>
      <c r="BA159" s="73">
        <f t="shared" si="5"/>
        <v>1205</v>
      </c>
      <c r="BB159" s="74">
        <f t="shared" si="6"/>
        <v>1205</v>
      </c>
      <c r="BC159" s="75" t="str">
        <f t="shared" si="7"/>
        <v>INR  One Thousand Two Hundred &amp; Five  Only</v>
      </c>
      <c r="HZ159" s="18"/>
      <c r="IA159" s="18">
        <v>2.46</v>
      </c>
      <c r="IB159" s="18" t="s">
        <v>395</v>
      </c>
      <c r="IC159" s="18" t="s">
        <v>270</v>
      </c>
      <c r="ID159" s="18">
        <v>8</v>
      </c>
      <c r="IE159" s="17" t="s">
        <v>191</v>
      </c>
    </row>
    <row r="160" spans="1:238" s="17" customFormat="1" ht="15.75">
      <c r="A160" s="31">
        <v>2.47</v>
      </c>
      <c r="B160" s="59" t="s">
        <v>181</v>
      </c>
      <c r="C160" s="57" t="s">
        <v>271</v>
      </c>
      <c r="D160" s="76"/>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7"/>
      <c r="BB160" s="77"/>
      <c r="BC160" s="78"/>
      <c r="HZ160" s="18"/>
      <c r="IA160" s="18">
        <v>2.47</v>
      </c>
      <c r="IB160" s="18" t="s">
        <v>181</v>
      </c>
      <c r="IC160" s="18" t="s">
        <v>271</v>
      </c>
      <c r="ID160" s="18"/>
    </row>
    <row r="161" spans="1:239" s="17" customFormat="1" ht="174.75" customHeight="1">
      <c r="A161" s="31">
        <v>2.48</v>
      </c>
      <c r="B161" s="59" t="s">
        <v>434</v>
      </c>
      <c r="C161" s="57" t="s">
        <v>272</v>
      </c>
      <c r="D161" s="62">
        <v>9.5</v>
      </c>
      <c r="E161" s="63" t="s">
        <v>190</v>
      </c>
      <c r="F161" s="64">
        <v>452.96</v>
      </c>
      <c r="G161" s="65"/>
      <c r="H161" s="66"/>
      <c r="I161" s="67" t="s">
        <v>34</v>
      </c>
      <c r="J161" s="68">
        <f t="shared" si="4"/>
        <v>1</v>
      </c>
      <c r="K161" s="66" t="s">
        <v>35</v>
      </c>
      <c r="L161" s="66" t="s">
        <v>4</v>
      </c>
      <c r="M161" s="69"/>
      <c r="N161" s="70"/>
      <c r="O161" s="70"/>
      <c r="P161" s="71"/>
      <c r="Q161" s="70"/>
      <c r="R161" s="70"/>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2"/>
      <c r="BA161" s="73">
        <f t="shared" si="5"/>
        <v>4303</v>
      </c>
      <c r="BB161" s="74">
        <f t="shared" si="6"/>
        <v>4303</v>
      </c>
      <c r="BC161" s="75" t="str">
        <f t="shared" si="7"/>
        <v>INR  Four Thousand Three Hundred &amp; Three  Only</v>
      </c>
      <c r="HZ161" s="18"/>
      <c r="IA161" s="18">
        <v>2.48</v>
      </c>
      <c r="IB161" s="18" t="s">
        <v>434</v>
      </c>
      <c r="IC161" s="18" t="s">
        <v>272</v>
      </c>
      <c r="ID161" s="18">
        <v>9.5</v>
      </c>
      <c r="IE161" s="17" t="s">
        <v>190</v>
      </c>
    </row>
    <row r="162" spans="1:238" s="17" customFormat="1" ht="15.75">
      <c r="A162" s="31">
        <v>2.49</v>
      </c>
      <c r="B162" s="59" t="s">
        <v>396</v>
      </c>
      <c r="C162" s="57" t="s">
        <v>273</v>
      </c>
      <c r="D162" s="76"/>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8"/>
      <c r="HZ162" s="18"/>
      <c r="IA162" s="18">
        <v>2.49</v>
      </c>
      <c r="IB162" s="18" t="s">
        <v>396</v>
      </c>
      <c r="IC162" s="18" t="s">
        <v>273</v>
      </c>
      <c r="ID162" s="18"/>
    </row>
    <row r="163" spans="1:238" s="17" customFormat="1" ht="53.25" customHeight="1">
      <c r="A163" s="31">
        <v>2.5</v>
      </c>
      <c r="B163" s="59" t="s">
        <v>397</v>
      </c>
      <c r="C163" s="57" t="s">
        <v>274</v>
      </c>
      <c r="D163" s="76"/>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8"/>
      <c r="HZ163" s="18"/>
      <c r="IA163" s="18">
        <v>2.5</v>
      </c>
      <c r="IB163" s="18" t="s">
        <v>397</v>
      </c>
      <c r="IC163" s="18" t="s">
        <v>274</v>
      </c>
      <c r="ID163" s="18"/>
    </row>
    <row r="164" spans="1:239" s="17" customFormat="1" ht="53.25" customHeight="1">
      <c r="A164" s="31">
        <v>2.51</v>
      </c>
      <c r="B164" s="59" t="s">
        <v>398</v>
      </c>
      <c r="C164" s="57" t="s">
        <v>275</v>
      </c>
      <c r="D164" s="62">
        <v>13.5</v>
      </c>
      <c r="E164" s="63" t="s">
        <v>190</v>
      </c>
      <c r="F164" s="64">
        <v>103.24</v>
      </c>
      <c r="G164" s="65"/>
      <c r="H164" s="66"/>
      <c r="I164" s="67" t="s">
        <v>34</v>
      </c>
      <c r="J164" s="68">
        <f t="shared" si="4"/>
        <v>1</v>
      </c>
      <c r="K164" s="66" t="s">
        <v>35</v>
      </c>
      <c r="L164" s="66" t="s">
        <v>4</v>
      </c>
      <c r="M164" s="69"/>
      <c r="N164" s="70"/>
      <c r="O164" s="70"/>
      <c r="P164" s="71"/>
      <c r="Q164" s="70"/>
      <c r="R164" s="70"/>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2"/>
      <c r="BA164" s="73">
        <f t="shared" si="5"/>
        <v>1394</v>
      </c>
      <c r="BB164" s="74">
        <f t="shared" si="6"/>
        <v>1394</v>
      </c>
      <c r="BC164" s="75" t="str">
        <f t="shared" si="7"/>
        <v>INR  One Thousand Three Hundred &amp; Ninety Four  Only</v>
      </c>
      <c r="HZ164" s="18"/>
      <c r="IA164" s="18">
        <v>2.51</v>
      </c>
      <c r="IB164" s="18" t="s">
        <v>398</v>
      </c>
      <c r="IC164" s="18" t="s">
        <v>275</v>
      </c>
      <c r="ID164" s="18">
        <v>13.5</v>
      </c>
      <c r="IE164" s="17" t="s">
        <v>190</v>
      </c>
    </row>
    <row r="165" spans="1:238" s="17" customFormat="1" ht="34.5" customHeight="1">
      <c r="A165" s="31">
        <v>2.52</v>
      </c>
      <c r="B165" s="59" t="s">
        <v>435</v>
      </c>
      <c r="C165" s="57" t="s">
        <v>276</v>
      </c>
      <c r="D165" s="76"/>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8"/>
      <c r="HZ165" s="18"/>
      <c r="IA165" s="18">
        <v>2.52</v>
      </c>
      <c r="IB165" s="18" t="s">
        <v>435</v>
      </c>
      <c r="IC165" s="18" t="s">
        <v>276</v>
      </c>
      <c r="ID165" s="18"/>
    </row>
    <row r="166" spans="1:239" s="17" customFormat="1" ht="15.75">
      <c r="A166" s="31">
        <v>2.53</v>
      </c>
      <c r="B166" s="59" t="s">
        <v>436</v>
      </c>
      <c r="C166" s="57" t="s">
        <v>277</v>
      </c>
      <c r="D166" s="62">
        <v>13.5</v>
      </c>
      <c r="E166" s="63" t="s">
        <v>190</v>
      </c>
      <c r="F166" s="64">
        <v>447.61</v>
      </c>
      <c r="G166" s="65"/>
      <c r="H166" s="66"/>
      <c r="I166" s="67" t="s">
        <v>34</v>
      </c>
      <c r="J166" s="68">
        <f t="shared" si="4"/>
        <v>1</v>
      </c>
      <c r="K166" s="66" t="s">
        <v>35</v>
      </c>
      <c r="L166" s="66" t="s">
        <v>4</v>
      </c>
      <c r="M166" s="69"/>
      <c r="N166" s="70"/>
      <c r="O166" s="70"/>
      <c r="P166" s="71"/>
      <c r="Q166" s="70"/>
      <c r="R166" s="70"/>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2"/>
      <c r="BA166" s="73">
        <f t="shared" si="5"/>
        <v>6043</v>
      </c>
      <c r="BB166" s="74">
        <f t="shared" si="6"/>
        <v>6043</v>
      </c>
      <c r="BC166" s="75" t="str">
        <f t="shared" si="7"/>
        <v>INR  Six Thousand  &amp;Forty Three  Only</v>
      </c>
      <c r="HZ166" s="18"/>
      <c r="IA166" s="18">
        <v>2.53</v>
      </c>
      <c r="IB166" s="18" t="s">
        <v>436</v>
      </c>
      <c r="IC166" s="18" t="s">
        <v>277</v>
      </c>
      <c r="ID166" s="18">
        <v>13.5</v>
      </c>
      <c r="IE166" s="17" t="s">
        <v>190</v>
      </c>
    </row>
    <row r="167" spans="1:238" s="17" customFormat="1" ht="24" customHeight="1">
      <c r="A167" s="31">
        <v>2.54</v>
      </c>
      <c r="B167" s="59" t="s">
        <v>399</v>
      </c>
      <c r="C167" s="57" t="s">
        <v>278</v>
      </c>
      <c r="D167" s="76"/>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7"/>
      <c r="BB167" s="77"/>
      <c r="BC167" s="78"/>
      <c r="HZ167" s="18"/>
      <c r="IA167" s="18">
        <v>2.54</v>
      </c>
      <c r="IB167" s="18" t="s">
        <v>399</v>
      </c>
      <c r="IC167" s="18" t="s">
        <v>278</v>
      </c>
      <c r="ID167" s="18"/>
    </row>
    <row r="168" spans="1:239" s="17" customFormat="1" ht="99.75" customHeight="1">
      <c r="A168" s="31">
        <v>2.55</v>
      </c>
      <c r="B168" s="59" t="s">
        <v>400</v>
      </c>
      <c r="C168" s="57" t="s">
        <v>279</v>
      </c>
      <c r="D168" s="62">
        <v>0.4</v>
      </c>
      <c r="E168" s="63" t="s">
        <v>83</v>
      </c>
      <c r="F168" s="64">
        <v>4985.93</v>
      </c>
      <c r="G168" s="65"/>
      <c r="H168" s="66"/>
      <c r="I168" s="67" t="s">
        <v>34</v>
      </c>
      <c r="J168" s="68">
        <f t="shared" si="4"/>
        <v>1</v>
      </c>
      <c r="K168" s="66" t="s">
        <v>35</v>
      </c>
      <c r="L168" s="66" t="s">
        <v>4</v>
      </c>
      <c r="M168" s="69"/>
      <c r="N168" s="70"/>
      <c r="O168" s="70"/>
      <c r="P168" s="71"/>
      <c r="Q168" s="70"/>
      <c r="R168" s="70"/>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2"/>
      <c r="BA168" s="73">
        <f t="shared" si="5"/>
        <v>1994</v>
      </c>
      <c r="BB168" s="74">
        <f t="shared" si="6"/>
        <v>1994</v>
      </c>
      <c r="BC168" s="75" t="str">
        <f t="shared" si="7"/>
        <v>INR  One Thousand Nine Hundred &amp; Ninety Four  Only</v>
      </c>
      <c r="HZ168" s="18"/>
      <c r="IA168" s="18">
        <v>2.55</v>
      </c>
      <c r="IB168" s="24" t="s">
        <v>400</v>
      </c>
      <c r="IC168" s="18" t="s">
        <v>279</v>
      </c>
      <c r="ID168" s="18">
        <v>0.4</v>
      </c>
      <c r="IE168" s="17" t="s">
        <v>83</v>
      </c>
    </row>
    <row r="169" spans="1:239" s="17" customFormat="1" ht="45" customHeight="1">
      <c r="A169" s="31">
        <v>2.56</v>
      </c>
      <c r="B169" s="59" t="s">
        <v>401</v>
      </c>
      <c r="C169" s="57" t="s">
        <v>280</v>
      </c>
      <c r="D169" s="62">
        <v>1</v>
      </c>
      <c r="E169" s="63" t="s">
        <v>325</v>
      </c>
      <c r="F169" s="64">
        <v>457.52</v>
      </c>
      <c r="G169" s="65"/>
      <c r="H169" s="66"/>
      <c r="I169" s="67" t="s">
        <v>34</v>
      </c>
      <c r="J169" s="68">
        <f t="shared" si="4"/>
        <v>1</v>
      </c>
      <c r="K169" s="66" t="s">
        <v>35</v>
      </c>
      <c r="L169" s="66" t="s">
        <v>4</v>
      </c>
      <c r="M169" s="69"/>
      <c r="N169" s="70"/>
      <c r="O169" s="70"/>
      <c r="P169" s="71"/>
      <c r="Q169" s="70"/>
      <c r="R169" s="70"/>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2"/>
      <c r="BA169" s="73">
        <f t="shared" si="5"/>
        <v>458</v>
      </c>
      <c r="BB169" s="74">
        <f t="shared" si="6"/>
        <v>458</v>
      </c>
      <c r="BC169" s="75" t="str">
        <f t="shared" si="7"/>
        <v>INR  Four Hundred &amp; Fifty Eight  Only</v>
      </c>
      <c r="HZ169" s="18"/>
      <c r="IA169" s="18">
        <v>2.56</v>
      </c>
      <c r="IB169" s="18" t="s">
        <v>401</v>
      </c>
      <c r="IC169" s="18" t="s">
        <v>280</v>
      </c>
      <c r="ID169" s="18">
        <v>1</v>
      </c>
      <c r="IE169" s="17" t="s">
        <v>325</v>
      </c>
    </row>
    <row r="170" spans="1:239" s="17" customFormat="1" ht="32.25" customHeight="1">
      <c r="A170" s="31">
        <v>2.57</v>
      </c>
      <c r="B170" s="59" t="s">
        <v>402</v>
      </c>
      <c r="C170" s="57" t="s">
        <v>281</v>
      </c>
      <c r="D170" s="62">
        <v>7</v>
      </c>
      <c r="E170" s="63" t="s">
        <v>325</v>
      </c>
      <c r="F170" s="64">
        <v>51.62</v>
      </c>
      <c r="G170" s="65"/>
      <c r="H170" s="66"/>
      <c r="I170" s="67" t="s">
        <v>34</v>
      </c>
      <c r="J170" s="68">
        <f t="shared" si="4"/>
        <v>1</v>
      </c>
      <c r="K170" s="66" t="s">
        <v>35</v>
      </c>
      <c r="L170" s="66" t="s">
        <v>4</v>
      </c>
      <c r="M170" s="69"/>
      <c r="N170" s="70"/>
      <c r="O170" s="70"/>
      <c r="P170" s="71"/>
      <c r="Q170" s="70"/>
      <c r="R170" s="70"/>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2"/>
      <c r="BA170" s="73">
        <f t="shared" si="5"/>
        <v>361</v>
      </c>
      <c r="BB170" s="74">
        <f t="shared" si="6"/>
        <v>361</v>
      </c>
      <c r="BC170" s="75" t="str">
        <f t="shared" si="7"/>
        <v>INR  Three Hundred &amp; Sixty One  Only</v>
      </c>
      <c r="HZ170" s="18"/>
      <c r="IA170" s="18">
        <v>2.57</v>
      </c>
      <c r="IB170" s="18" t="s">
        <v>402</v>
      </c>
      <c r="IC170" s="18" t="s">
        <v>281</v>
      </c>
      <c r="ID170" s="18">
        <v>7</v>
      </c>
      <c r="IE170" s="17" t="s">
        <v>325</v>
      </c>
    </row>
    <row r="171" spans="1:239" s="17" customFormat="1" ht="15.75">
      <c r="A171" s="31">
        <v>2.58</v>
      </c>
      <c r="B171" s="59" t="s">
        <v>403</v>
      </c>
      <c r="C171" s="57" t="s">
        <v>282</v>
      </c>
      <c r="D171" s="62">
        <v>10</v>
      </c>
      <c r="E171" s="63" t="s">
        <v>325</v>
      </c>
      <c r="F171" s="64">
        <v>29.33</v>
      </c>
      <c r="G171" s="65"/>
      <c r="H171" s="66"/>
      <c r="I171" s="67" t="s">
        <v>34</v>
      </c>
      <c r="J171" s="68">
        <f t="shared" si="4"/>
        <v>1</v>
      </c>
      <c r="K171" s="66" t="s">
        <v>35</v>
      </c>
      <c r="L171" s="66" t="s">
        <v>4</v>
      </c>
      <c r="M171" s="69"/>
      <c r="N171" s="70"/>
      <c r="O171" s="70"/>
      <c r="P171" s="71"/>
      <c r="Q171" s="70"/>
      <c r="R171" s="70"/>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2"/>
      <c r="BA171" s="73">
        <f t="shared" si="5"/>
        <v>293</v>
      </c>
      <c r="BB171" s="74">
        <f t="shared" si="6"/>
        <v>293</v>
      </c>
      <c r="BC171" s="75" t="str">
        <f t="shared" si="7"/>
        <v>INR  Two Hundred &amp; Ninety Three  Only</v>
      </c>
      <c r="HZ171" s="18"/>
      <c r="IA171" s="18">
        <v>2.58</v>
      </c>
      <c r="IB171" s="18" t="s">
        <v>403</v>
      </c>
      <c r="IC171" s="18" t="s">
        <v>282</v>
      </c>
      <c r="ID171" s="18">
        <v>10</v>
      </c>
      <c r="IE171" s="17" t="s">
        <v>325</v>
      </c>
    </row>
    <row r="172" spans="1:239" s="17" customFormat="1" ht="31.5">
      <c r="A172" s="31">
        <v>2.59</v>
      </c>
      <c r="B172" s="59" t="s">
        <v>404</v>
      </c>
      <c r="C172" s="57" t="s">
        <v>283</v>
      </c>
      <c r="D172" s="62">
        <v>1</v>
      </c>
      <c r="E172" s="63" t="s">
        <v>325</v>
      </c>
      <c r="F172" s="64">
        <v>586.56</v>
      </c>
      <c r="G172" s="65"/>
      <c r="H172" s="66"/>
      <c r="I172" s="67" t="s">
        <v>34</v>
      </c>
      <c r="J172" s="68">
        <f t="shared" si="4"/>
        <v>1</v>
      </c>
      <c r="K172" s="66" t="s">
        <v>35</v>
      </c>
      <c r="L172" s="66" t="s">
        <v>4</v>
      </c>
      <c r="M172" s="69"/>
      <c r="N172" s="70"/>
      <c r="O172" s="70"/>
      <c r="P172" s="71"/>
      <c r="Q172" s="70"/>
      <c r="R172" s="70"/>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2"/>
      <c r="BA172" s="73">
        <f t="shared" si="5"/>
        <v>587</v>
      </c>
      <c r="BB172" s="74">
        <f t="shared" si="6"/>
        <v>587</v>
      </c>
      <c r="BC172" s="75" t="str">
        <f t="shared" si="7"/>
        <v>INR  Five Hundred &amp; Eighty Seven  Only</v>
      </c>
      <c r="HZ172" s="18"/>
      <c r="IA172" s="18">
        <v>2.59</v>
      </c>
      <c r="IB172" s="18" t="s">
        <v>404</v>
      </c>
      <c r="IC172" s="18" t="s">
        <v>283</v>
      </c>
      <c r="ID172" s="18">
        <v>1</v>
      </c>
      <c r="IE172" s="17" t="s">
        <v>325</v>
      </c>
    </row>
    <row r="173" spans="1:238" s="17" customFormat="1" ht="78.75">
      <c r="A173" s="31">
        <v>2.6</v>
      </c>
      <c r="B173" s="59" t="s">
        <v>437</v>
      </c>
      <c r="C173" s="57" t="s">
        <v>284</v>
      </c>
      <c r="D173" s="76"/>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77"/>
      <c r="BC173" s="78"/>
      <c r="HZ173" s="18"/>
      <c r="IA173" s="18">
        <v>2.6</v>
      </c>
      <c r="IB173" s="18" t="s">
        <v>437</v>
      </c>
      <c r="IC173" s="18" t="s">
        <v>284</v>
      </c>
      <c r="ID173" s="18"/>
    </row>
    <row r="174" spans="1:239" s="17" customFormat="1" ht="27" customHeight="1">
      <c r="A174" s="31">
        <v>2.61</v>
      </c>
      <c r="B174" s="59" t="s">
        <v>438</v>
      </c>
      <c r="C174" s="57" t="s">
        <v>285</v>
      </c>
      <c r="D174" s="62">
        <v>4</v>
      </c>
      <c r="E174" s="63" t="s">
        <v>478</v>
      </c>
      <c r="F174" s="64">
        <v>503.29</v>
      </c>
      <c r="G174" s="65"/>
      <c r="H174" s="66"/>
      <c r="I174" s="67" t="s">
        <v>34</v>
      </c>
      <c r="J174" s="68">
        <f t="shared" si="4"/>
        <v>1</v>
      </c>
      <c r="K174" s="66" t="s">
        <v>35</v>
      </c>
      <c r="L174" s="66" t="s">
        <v>4</v>
      </c>
      <c r="M174" s="69"/>
      <c r="N174" s="70"/>
      <c r="O174" s="70"/>
      <c r="P174" s="71"/>
      <c r="Q174" s="70"/>
      <c r="R174" s="70"/>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2"/>
      <c r="BA174" s="73">
        <f t="shared" si="5"/>
        <v>2013</v>
      </c>
      <c r="BB174" s="74">
        <f t="shared" si="6"/>
        <v>2013</v>
      </c>
      <c r="BC174" s="75" t="str">
        <f t="shared" si="7"/>
        <v>INR  Two Thousand  &amp;Thirteen  Only</v>
      </c>
      <c r="HZ174" s="18"/>
      <c r="IA174" s="18">
        <v>2.61</v>
      </c>
      <c r="IB174" s="18" t="s">
        <v>438</v>
      </c>
      <c r="IC174" s="18" t="s">
        <v>285</v>
      </c>
      <c r="ID174" s="18">
        <v>4</v>
      </c>
      <c r="IE174" s="17" t="s">
        <v>478</v>
      </c>
    </row>
    <row r="175" spans="1:238" s="17" customFormat="1" ht="47.25">
      <c r="A175" s="31">
        <v>2.62</v>
      </c>
      <c r="B175" s="59" t="s">
        <v>439</v>
      </c>
      <c r="C175" s="57" t="s">
        <v>286</v>
      </c>
      <c r="D175" s="76"/>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7"/>
      <c r="BB175" s="77"/>
      <c r="BC175" s="78"/>
      <c r="HZ175" s="18"/>
      <c r="IA175" s="18">
        <v>2.62</v>
      </c>
      <c r="IB175" s="18" t="s">
        <v>439</v>
      </c>
      <c r="IC175" s="18" t="s">
        <v>286</v>
      </c>
      <c r="ID175" s="18"/>
    </row>
    <row r="176" spans="1:239" s="17" customFormat="1" ht="24.75" customHeight="1">
      <c r="A176" s="31">
        <v>2.63</v>
      </c>
      <c r="B176" s="59" t="s">
        <v>440</v>
      </c>
      <c r="C176" s="57" t="s">
        <v>287</v>
      </c>
      <c r="D176" s="62">
        <v>5</v>
      </c>
      <c r="E176" s="63" t="s">
        <v>84</v>
      </c>
      <c r="F176" s="64">
        <v>39.46</v>
      </c>
      <c r="G176" s="65"/>
      <c r="H176" s="66"/>
      <c r="I176" s="67" t="s">
        <v>34</v>
      </c>
      <c r="J176" s="68">
        <f t="shared" si="4"/>
        <v>1</v>
      </c>
      <c r="K176" s="66" t="s">
        <v>35</v>
      </c>
      <c r="L176" s="66" t="s">
        <v>4</v>
      </c>
      <c r="M176" s="69"/>
      <c r="N176" s="70"/>
      <c r="O176" s="70"/>
      <c r="P176" s="71"/>
      <c r="Q176" s="70"/>
      <c r="R176" s="70"/>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2"/>
      <c r="BA176" s="73">
        <f t="shared" si="5"/>
        <v>197</v>
      </c>
      <c r="BB176" s="74">
        <f t="shared" si="6"/>
        <v>197</v>
      </c>
      <c r="BC176" s="75" t="str">
        <f t="shared" si="7"/>
        <v>INR  One Hundred &amp; Ninety Seven  Only</v>
      </c>
      <c r="HZ176" s="18"/>
      <c r="IA176" s="18">
        <v>2.63</v>
      </c>
      <c r="IB176" s="18" t="s">
        <v>440</v>
      </c>
      <c r="IC176" s="18" t="s">
        <v>287</v>
      </c>
      <c r="ID176" s="18">
        <v>5</v>
      </c>
      <c r="IE176" s="17" t="s">
        <v>84</v>
      </c>
    </row>
    <row r="177" spans="1:239" s="17" customFormat="1" ht="15.75">
      <c r="A177" s="31">
        <v>2.64</v>
      </c>
      <c r="B177" s="59" t="s">
        <v>441</v>
      </c>
      <c r="C177" s="57" t="s">
        <v>288</v>
      </c>
      <c r="D177" s="62">
        <v>35</v>
      </c>
      <c r="E177" s="63" t="s">
        <v>84</v>
      </c>
      <c r="F177" s="64">
        <v>83.3</v>
      </c>
      <c r="G177" s="65"/>
      <c r="H177" s="66"/>
      <c r="I177" s="67" t="s">
        <v>34</v>
      </c>
      <c r="J177" s="68">
        <f t="shared" si="4"/>
        <v>1</v>
      </c>
      <c r="K177" s="66" t="s">
        <v>35</v>
      </c>
      <c r="L177" s="66" t="s">
        <v>4</v>
      </c>
      <c r="M177" s="69"/>
      <c r="N177" s="70"/>
      <c r="O177" s="70"/>
      <c r="P177" s="71"/>
      <c r="Q177" s="70"/>
      <c r="R177" s="70"/>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2"/>
      <c r="BA177" s="73">
        <f t="shared" si="5"/>
        <v>2916</v>
      </c>
      <c r="BB177" s="74">
        <f t="shared" si="6"/>
        <v>2916</v>
      </c>
      <c r="BC177" s="75" t="str">
        <f t="shared" si="7"/>
        <v>INR  Two Thousand Nine Hundred &amp; Sixteen  Only</v>
      </c>
      <c r="HZ177" s="18"/>
      <c r="IA177" s="18">
        <v>2.64</v>
      </c>
      <c r="IB177" s="18" t="s">
        <v>441</v>
      </c>
      <c r="IC177" s="18" t="s">
        <v>288</v>
      </c>
      <c r="ID177" s="18">
        <v>35</v>
      </c>
      <c r="IE177" s="17" t="s">
        <v>84</v>
      </c>
    </row>
    <row r="178" spans="1:239" s="17" customFormat="1" ht="37.5" customHeight="1">
      <c r="A178" s="31">
        <v>2.65</v>
      </c>
      <c r="B178" s="59" t="s">
        <v>442</v>
      </c>
      <c r="C178" s="57" t="s">
        <v>289</v>
      </c>
      <c r="D178" s="62">
        <v>45</v>
      </c>
      <c r="E178" s="63" t="s">
        <v>84</v>
      </c>
      <c r="F178" s="64">
        <v>180.62</v>
      </c>
      <c r="G178" s="65"/>
      <c r="H178" s="66"/>
      <c r="I178" s="67" t="s">
        <v>34</v>
      </c>
      <c r="J178" s="68">
        <f t="shared" si="4"/>
        <v>1</v>
      </c>
      <c r="K178" s="66" t="s">
        <v>35</v>
      </c>
      <c r="L178" s="66" t="s">
        <v>4</v>
      </c>
      <c r="M178" s="69"/>
      <c r="N178" s="70"/>
      <c r="O178" s="70"/>
      <c r="P178" s="71"/>
      <c r="Q178" s="70"/>
      <c r="R178" s="70"/>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2"/>
      <c r="BA178" s="73">
        <f t="shared" si="5"/>
        <v>8128</v>
      </c>
      <c r="BB178" s="74">
        <f t="shared" si="6"/>
        <v>8128</v>
      </c>
      <c r="BC178" s="75" t="str">
        <f t="shared" si="7"/>
        <v>INR  Eight Thousand One Hundred &amp; Twenty Eight  Only</v>
      </c>
      <c r="HZ178" s="18"/>
      <c r="IA178" s="18">
        <v>2.65</v>
      </c>
      <c r="IB178" s="18" t="s">
        <v>442</v>
      </c>
      <c r="IC178" s="18" t="s">
        <v>289</v>
      </c>
      <c r="ID178" s="18">
        <v>45</v>
      </c>
      <c r="IE178" s="17" t="s">
        <v>84</v>
      </c>
    </row>
    <row r="179" spans="1:239" s="17" customFormat="1" ht="72" customHeight="1">
      <c r="A179" s="31">
        <v>2.66</v>
      </c>
      <c r="B179" s="59" t="s">
        <v>443</v>
      </c>
      <c r="C179" s="57" t="s">
        <v>290</v>
      </c>
      <c r="D179" s="62">
        <v>15</v>
      </c>
      <c r="E179" s="63" t="s">
        <v>84</v>
      </c>
      <c r="F179" s="64">
        <v>33.32</v>
      </c>
      <c r="G179" s="65"/>
      <c r="H179" s="66"/>
      <c r="I179" s="67" t="s">
        <v>34</v>
      </c>
      <c r="J179" s="68">
        <f t="shared" si="4"/>
        <v>1</v>
      </c>
      <c r="K179" s="66" t="s">
        <v>35</v>
      </c>
      <c r="L179" s="66" t="s">
        <v>4</v>
      </c>
      <c r="M179" s="69"/>
      <c r="N179" s="70"/>
      <c r="O179" s="70"/>
      <c r="P179" s="71"/>
      <c r="Q179" s="70"/>
      <c r="R179" s="70"/>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2"/>
      <c r="BA179" s="73">
        <f t="shared" si="5"/>
        <v>500</v>
      </c>
      <c r="BB179" s="74">
        <f t="shared" si="6"/>
        <v>500</v>
      </c>
      <c r="BC179" s="75" t="str">
        <f t="shared" si="7"/>
        <v>INR  Five Hundred    Only</v>
      </c>
      <c r="HZ179" s="18"/>
      <c r="IA179" s="18">
        <v>2.66</v>
      </c>
      <c r="IB179" s="18" t="s">
        <v>443</v>
      </c>
      <c r="IC179" s="18" t="s">
        <v>290</v>
      </c>
      <c r="ID179" s="18">
        <v>15</v>
      </c>
      <c r="IE179" s="17" t="s">
        <v>84</v>
      </c>
    </row>
    <row r="180" spans="1:238" s="17" customFormat="1" ht="46.5" customHeight="1">
      <c r="A180" s="31">
        <v>2.67</v>
      </c>
      <c r="B180" s="59" t="s">
        <v>444</v>
      </c>
      <c r="C180" s="57" t="s">
        <v>291</v>
      </c>
      <c r="D180" s="76"/>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c r="AY180" s="77"/>
      <c r="AZ180" s="77"/>
      <c r="BA180" s="77"/>
      <c r="BB180" s="77"/>
      <c r="BC180" s="78"/>
      <c r="HZ180" s="18"/>
      <c r="IA180" s="18">
        <v>2.67</v>
      </c>
      <c r="IB180" s="18" t="s">
        <v>444</v>
      </c>
      <c r="IC180" s="18" t="s">
        <v>291</v>
      </c>
      <c r="ID180" s="18"/>
    </row>
    <row r="181" spans="1:239" s="17" customFormat="1" ht="15.75">
      <c r="A181" s="31">
        <v>2.68</v>
      </c>
      <c r="B181" s="59" t="s">
        <v>445</v>
      </c>
      <c r="C181" s="57" t="s">
        <v>292</v>
      </c>
      <c r="D181" s="62">
        <v>8</v>
      </c>
      <c r="E181" s="63" t="s">
        <v>479</v>
      </c>
      <c r="F181" s="64">
        <v>112</v>
      </c>
      <c r="G181" s="65"/>
      <c r="H181" s="66"/>
      <c r="I181" s="67" t="s">
        <v>34</v>
      </c>
      <c r="J181" s="68">
        <f t="shared" si="4"/>
        <v>1</v>
      </c>
      <c r="K181" s="66" t="s">
        <v>35</v>
      </c>
      <c r="L181" s="66" t="s">
        <v>4</v>
      </c>
      <c r="M181" s="69"/>
      <c r="N181" s="70"/>
      <c r="O181" s="70"/>
      <c r="P181" s="71"/>
      <c r="Q181" s="70"/>
      <c r="R181" s="70"/>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2"/>
      <c r="BA181" s="73">
        <f t="shared" si="5"/>
        <v>896</v>
      </c>
      <c r="BB181" s="74">
        <f t="shared" si="6"/>
        <v>896</v>
      </c>
      <c r="BC181" s="75" t="str">
        <f t="shared" si="7"/>
        <v>INR  Eight Hundred &amp; Ninety Six  Only</v>
      </c>
      <c r="HZ181" s="18"/>
      <c r="IA181" s="18">
        <v>2.68</v>
      </c>
      <c r="IB181" s="18" t="s">
        <v>445</v>
      </c>
      <c r="IC181" s="18" t="s">
        <v>292</v>
      </c>
      <c r="ID181" s="18">
        <v>8</v>
      </c>
      <c r="IE181" s="17" t="s">
        <v>479</v>
      </c>
    </row>
    <row r="182" spans="1:239" s="17" customFormat="1" ht="36" customHeight="1">
      <c r="A182" s="31">
        <v>2.69</v>
      </c>
      <c r="B182" s="59" t="s">
        <v>446</v>
      </c>
      <c r="C182" s="57" t="s">
        <v>293</v>
      </c>
      <c r="D182" s="62">
        <v>12</v>
      </c>
      <c r="E182" s="63" t="s">
        <v>479</v>
      </c>
      <c r="F182" s="64">
        <v>135</v>
      </c>
      <c r="G182" s="65"/>
      <c r="H182" s="66"/>
      <c r="I182" s="67" t="s">
        <v>34</v>
      </c>
      <c r="J182" s="68">
        <f t="shared" si="4"/>
        <v>1</v>
      </c>
      <c r="K182" s="66" t="s">
        <v>35</v>
      </c>
      <c r="L182" s="66" t="s">
        <v>4</v>
      </c>
      <c r="M182" s="69"/>
      <c r="N182" s="70"/>
      <c r="O182" s="70"/>
      <c r="P182" s="71"/>
      <c r="Q182" s="70"/>
      <c r="R182" s="70"/>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2"/>
      <c r="BA182" s="73">
        <f t="shared" si="5"/>
        <v>1620</v>
      </c>
      <c r="BB182" s="74">
        <f t="shared" si="6"/>
        <v>1620</v>
      </c>
      <c r="BC182" s="75" t="str">
        <f t="shared" si="7"/>
        <v>INR  One Thousand Six Hundred &amp; Twenty  Only</v>
      </c>
      <c r="HZ182" s="18"/>
      <c r="IA182" s="18">
        <v>2.69</v>
      </c>
      <c r="IB182" s="18" t="s">
        <v>446</v>
      </c>
      <c r="IC182" s="18" t="s">
        <v>293</v>
      </c>
      <c r="ID182" s="18">
        <v>12</v>
      </c>
      <c r="IE182" s="17" t="s">
        <v>479</v>
      </c>
    </row>
    <row r="183" spans="1:239" s="17" customFormat="1" ht="15.75">
      <c r="A183" s="31">
        <v>2.7</v>
      </c>
      <c r="B183" s="59" t="s">
        <v>447</v>
      </c>
      <c r="C183" s="57" t="s">
        <v>294</v>
      </c>
      <c r="D183" s="62">
        <v>2</v>
      </c>
      <c r="E183" s="63" t="s">
        <v>479</v>
      </c>
      <c r="F183" s="64">
        <v>191</v>
      </c>
      <c r="G183" s="65"/>
      <c r="H183" s="66"/>
      <c r="I183" s="67" t="s">
        <v>34</v>
      </c>
      <c r="J183" s="68">
        <f t="shared" si="4"/>
        <v>1</v>
      </c>
      <c r="K183" s="66" t="s">
        <v>35</v>
      </c>
      <c r="L183" s="66" t="s">
        <v>4</v>
      </c>
      <c r="M183" s="69"/>
      <c r="N183" s="70"/>
      <c r="O183" s="70"/>
      <c r="P183" s="71"/>
      <c r="Q183" s="70"/>
      <c r="R183" s="70"/>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2"/>
      <c r="BA183" s="73">
        <f t="shared" si="5"/>
        <v>382</v>
      </c>
      <c r="BB183" s="74">
        <f t="shared" si="6"/>
        <v>382</v>
      </c>
      <c r="BC183" s="75" t="str">
        <f t="shared" si="7"/>
        <v>INR  Three Hundred &amp; Eighty Two  Only</v>
      </c>
      <c r="HZ183" s="18"/>
      <c r="IA183" s="18">
        <v>2.7</v>
      </c>
      <c r="IB183" s="18" t="s">
        <v>447</v>
      </c>
      <c r="IC183" s="18" t="s">
        <v>294</v>
      </c>
      <c r="ID183" s="18">
        <v>2</v>
      </c>
      <c r="IE183" s="17" t="s">
        <v>479</v>
      </c>
    </row>
    <row r="184" spans="1:239" s="17" customFormat="1" ht="15.75">
      <c r="A184" s="31">
        <v>2.71</v>
      </c>
      <c r="B184" s="59" t="s">
        <v>448</v>
      </c>
      <c r="C184" s="57" t="s">
        <v>295</v>
      </c>
      <c r="D184" s="62">
        <v>2</v>
      </c>
      <c r="E184" s="63" t="s">
        <v>479</v>
      </c>
      <c r="F184" s="64">
        <v>240</v>
      </c>
      <c r="G184" s="65"/>
      <c r="H184" s="66"/>
      <c r="I184" s="67" t="s">
        <v>34</v>
      </c>
      <c r="J184" s="68">
        <f t="shared" si="4"/>
        <v>1</v>
      </c>
      <c r="K184" s="66" t="s">
        <v>35</v>
      </c>
      <c r="L184" s="66" t="s">
        <v>4</v>
      </c>
      <c r="M184" s="69"/>
      <c r="N184" s="70"/>
      <c r="O184" s="70"/>
      <c r="P184" s="71"/>
      <c r="Q184" s="70"/>
      <c r="R184" s="70"/>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2"/>
      <c r="BA184" s="73">
        <f t="shared" si="5"/>
        <v>480</v>
      </c>
      <c r="BB184" s="74">
        <f t="shared" si="6"/>
        <v>480</v>
      </c>
      <c r="BC184" s="75" t="str">
        <f t="shared" si="7"/>
        <v>INR  Four Hundred &amp; Eighty  Only</v>
      </c>
      <c r="HZ184" s="18"/>
      <c r="IA184" s="18">
        <v>2.71</v>
      </c>
      <c r="IB184" s="18" t="s">
        <v>448</v>
      </c>
      <c r="IC184" s="18" t="s">
        <v>295</v>
      </c>
      <c r="ID184" s="18">
        <v>2</v>
      </c>
      <c r="IE184" s="17" t="s">
        <v>479</v>
      </c>
    </row>
    <row r="185" spans="1:238" s="17" customFormat="1" ht="42.75" customHeight="1">
      <c r="A185" s="31">
        <v>2.72</v>
      </c>
      <c r="B185" s="59" t="s">
        <v>449</v>
      </c>
      <c r="C185" s="57" t="s">
        <v>296</v>
      </c>
      <c r="D185" s="76"/>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c r="AY185" s="77"/>
      <c r="AZ185" s="77"/>
      <c r="BA185" s="77"/>
      <c r="BB185" s="77"/>
      <c r="BC185" s="78"/>
      <c r="HZ185" s="18"/>
      <c r="IA185" s="18">
        <v>2.72</v>
      </c>
      <c r="IB185" s="18" t="s">
        <v>449</v>
      </c>
      <c r="IC185" s="18" t="s">
        <v>296</v>
      </c>
      <c r="ID185" s="18"/>
    </row>
    <row r="186" spans="1:239" s="17" customFormat="1" ht="15.75">
      <c r="A186" s="31">
        <v>2.73</v>
      </c>
      <c r="B186" s="59" t="s">
        <v>450</v>
      </c>
      <c r="C186" s="57" t="s">
        <v>297</v>
      </c>
      <c r="D186" s="62">
        <v>20</v>
      </c>
      <c r="E186" s="63" t="s">
        <v>85</v>
      </c>
      <c r="F186" s="64">
        <v>45.59</v>
      </c>
      <c r="G186" s="65"/>
      <c r="H186" s="66"/>
      <c r="I186" s="67" t="s">
        <v>34</v>
      </c>
      <c r="J186" s="68">
        <f t="shared" si="4"/>
        <v>1</v>
      </c>
      <c r="K186" s="66" t="s">
        <v>35</v>
      </c>
      <c r="L186" s="66" t="s">
        <v>4</v>
      </c>
      <c r="M186" s="69"/>
      <c r="N186" s="70"/>
      <c r="O186" s="70"/>
      <c r="P186" s="71"/>
      <c r="Q186" s="70"/>
      <c r="R186" s="70"/>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2"/>
      <c r="BA186" s="73">
        <f t="shared" si="5"/>
        <v>912</v>
      </c>
      <c r="BB186" s="74">
        <f t="shared" si="6"/>
        <v>912</v>
      </c>
      <c r="BC186" s="75" t="str">
        <f t="shared" si="7"/>
        <v>INR  Nine Hundred &amp; Twelve  Only</v>
      </c>
      <c r="HZ186" s="18"/>
      <c r="IA186" s="18">
        <v>2.73</v>
      </c>
      <c r="IB186" s="18" t="s">
        <v>450</v>
      </c>
      <c r="IC186" s="18" t="s">
        <v>297</v>
      </c>
      <c r="ID186" s="18">
        <v>20</v>
      </c>
      <c r="IE186" s="17" t="s">
        <v>85</v>
      </c>
    </row>
    <row r="187" spans="1:239" s="17" customFormat="1" ht="15.75">
      <c r="A187" s="31">
        <v>2.74</v>
      </c>
      <c r="B187" s="59" t="s">
        <v>451</v>
      </c>
      <c r="C187" s="57" t="s">
        <v>298</v>
      </c>
      <c r="D187" s="62">
        <v>10</v>
      </c>
      <c r="E187" s="63" t="s">
        <v>85</v>
      </c>
      <c r="F187" s="64">
        <v>106.09</v>
      </c>
      <c r="G187" s="65"/>
      <c r="H187" s="66"/>
      <c r="I187" s="67" t="s">
        <v>34</v>
      </c>
      <c r="J187" s="68">
        <f t="shared" si="4"/>
        <v>1</v>
      </c>
      <c r="K187" s="66" t="s">
        <v>35</v>
      </c>
      <c r="L187" s="66" t="s">
        <v>4</v>
      </c>
      <c r="M187" s="69"/>
      <c r="N187" s="70"/>
      <c r="O187" s="70"/>
      <c r="P187" s="71"/>
      <c r="Q187" s="70"/>
      <c r="R187" s="70"/>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2"/>
      <c r="BA187" s="73">
        <f t="shared" si="5"/>
        <v>1061</v>
      </c>
      <c r="BB187" s="74">
        <f t="shared" si="6"/>
        <v>1061</v>
      </c>
      <c r="BC187" s="75" t="str">
        <f t="shared" si="7"/>
        <v>INR  One Thousand  &amp;Sixty One  Only</v>
      </c>
      <c r="HZ187" s="18"/>
      <c r="IA187" s="18">
        <v>2.74</v>
      </c>
      <c r="IB187" s="18" t="s">
        <v>451</v>
      </c>
      <c r="IC187" s="18" t="s">
        <v>298</v>
      </c>
      <c r="ID187" s="18">
        <v>10</v>
      </c>
      <c r="IE187" s="17" t="s">
        <v>85</v>
      </c>
    </row>
    <row r="188" spans="1:239" s="17" customFormat="1" ht="15.75">
      <c r="A188" s="31">
        <v>2.75</v>
      </c>
      <c r="B188" s="59" t="s">
        <v>452</v>
      </c>
      <c r="C188" s="57" t="s">
        <v>299</v>
      </c>
      <c r="D188" s="62">
        <v>12</v>
      </c>
      <c r="E188" s="63" t="s">
        <v>85</v>
      </c>
      <c r="F188" s="64">
        <v>60.5</v>
      </c>
      <c r="G188" s="65"/>
      <c r="H188" s="66"/>
      <c r="I188" s="67" t="s">
        <v>34</v>
      </c>
      <c r="J188" s="68">
        <f t="shared" si="4"/>
        <v>1</v>
      </c>
      <c r="K188" s="66" t="s">
        <v>35</v>
      </c>
      <c r="L188" s="66" t="s">
        <v>4</v>
      </c>
      <c r="M188" s="69"/>
      <c r="N188" s="70"/>
      <c r="O188" s="70"/>
      <c r="P188" s="71"/>
      <c r="Q188" s="70"/>
      <c r="R188" s="70"/>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2"/>
      <c r="BA188" s="73">
        <f t="shared" si="5"/>
        <v>726</v>
      </c>
      <c r="BB188" s="74">
        <f t="shared" si="6"/>
        <v>726</v>
      </c>
      <c r="BC188" s="75" t="str">
        <f t="shared" si="7"/>
        <v>INR  Seven Hundred &amp; Twenty Six  Only</v>
      </c>
      <c r="HZ188" s="18"/>
      <c r="IA188" s="18">
        <v>2.75</v>
      </c>
      <c r="IB188" s="18" t="s">
        <v>452</v>
      </c>
      <c r="IC188" s="18" t="s">
        <v>299</v>
      </c>
      <c r="ID188" s="18">
        <v>12</v>
      </c>
      <c r="IE188" s="17" t="s">
        <v>85</v>
      </c>
    </row>
    <row r="189" spans="1:239" s="17" customFormat="1" ht="23.25" customHeight="1">
      <c r="A189" s="31">
        <v>2.76</v>
      </c>
      <c r="B189" s="59" t="s">
        <v>453</v>
      </c>
      <c r="C189" s="57" t="s">
        <v>300</v>
      </c>
      <c r="D189" s="62">
        <v>10</v>
      </c>
      <c r="E189" s="63" t="s">
        <v>85</v>
      </c>
      <c r="F189" s="64">
        <v>120.12</v>
      </c>
      <c r="G189" s="65"/>
      <c r="H189" s="66"/>
      <c r="I189" s="67" t="s">
        <v>34</v>
      </c>
      <c r="J189" s="68">
        <f t="shared" si="4"/>
        <v>1</v>
      </c>
      <c r="K189" s="66" t="s">
        <v>35</v>
      </c>
      <c r="L189" s="66" t="s">
        <v>4</v>
      </c>
      <c r="M189" s="69"/>
      <c r="N189" s="70"/>
      <c r="O189" s="70"/>
      <c r="P189" s="71"/>
      <c r="Q189" s="70"/>
      <c r="R189" s="70"/>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2"/>
      <c r="BA189" s="73">
        <f t="shared" si="5"/>
        <v>1201</v>
      </c>
      <c r="BB189" s="74">
        <f t="shared" si="6"/>
        <v>1201</v>
      </c>
      <c r="BC189" s="75" t="str">
        <f t="shared" si="7"/>
        <v>INR  One Thousand Two Hundred &amp; One  Only</v>
      </c>
      <c r="HZ189" s="18"/>
      <c r="IA189" s="18">
        <v>2.76</v>
      </c>
      <c r="IB189" s="18" t="s">
        <v>453</v>
      </c>
      <c r="IC189" s="18" t="s">
        <v>300</v>
      </c>
      <c r="ID189" s="18">
        <v>10</v>
      </c>
      <c r="IE189" s="17" t="s">
        <v>85</v>
      </c>
    </row>
    <row r="190" spans="1:239" s="17" customFormat="1" ht="15.75">
      <c r="A190" s="31">
        <v>2.77</v>
      </c>
      <c r="B190" s="59" t="s">
        <v>454</v>
      </c>
      <c r="C190" s="57" t="s">
        <v>301</v>
      </c>
      <c r="D190" s="62">
        <v>2</v>
      </c>
      <c r="E190" s="63" t="s">
        <v>127</v>
      </c>
      <c r="F190" s="64">
        <v>95.57</v>
      </c>
      <c r="G190" s="65"/>
      <c r="H190" s="66"/>
      <c r="I190" s="67" t="s">
        <v>34</v>
      </c>
      <c r="J190" s="68">
        <f t="shared" si="4"/>
        <v>1</v>
      </c>
      <c r="K190" s="66" t="s">
        <v>35</v>
      </c>
      <c r="L190" s="66" t="s">
        <v>4</v>
      </c>
      <c r="M190" s="69"/>
      <c r="N190" s="70"/>
      <c r="O190" s="70"/>
      <c r="P190" s="71"/>
      <c r="Q190" s="70"/>
      <c r="R190" s="70"/>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2"/>
      <c r="BA190" s="73">
        <f t="shared" si="5"/>
        <v>191</v>
      </c>
      <c r="BB190" s="74">
        <f t="shared" si="6"/>
        <v>191</v>
      </c>
      <c r="BC190" s="75" t="str">
        <f t="shared" si="7"/>
        <v>INR  One Hundred &amp; Ninety One  Only</v>
      </c>
      <c r="HZ190" s="18"/>
      <c r="IA190" s="18">
        <v>2.77</v>
      </c>
      <c r="IB190" s="18" t="s">
        <v>454</v>
      </c>
      <c r="IC190" s="18" t="s">
        <v>301</v>
      </c>
      <c r="ID190" s="18">
        <v>2</v>
      </c>
      <c r="IE190" s="17" t="s">
        <v>127</v>
      </c>
    </row>
    <row r="191" spans="1:239" s="17" customFormat="1" ht="26.25" customHeight="1">
      <c r="A191" s="31">
        <v>2.78</v>
      </c>
      <c r="B191" s="59" t="s">
        <v>455</v>
      </c>
      <c r="C191" s="57" t="s">
        <v>302</v>
      </c>
      <c r="D191" s="62">
        <v>2</v>
      </c>
      <c r="E191" s="63" t="s">
        <v>127</v>
      </c>
      <c r="F191" s="64">
        <v>83.3</v>
      </c>
      <c r="G191" s="65"/>
      <c r="H191" s="66"/>
      <c r="I191" s="67" t="s">
        <v>34</v>
      </c>
      <c r="J191" s="68">
        <f t="shared" si="4"/>
        <v>1</v>
      </c>
      <c r="K191" s="66" t="s">
        <v>35</v>
      </c>
      <c r="L191" s="66" t="s">
        <v>4</v>
      </c>
      <c r="M191" s="69"/>
      <c r="N191" s="70"/>
      <c r="O191" s="70"/>
      <c r="P191" s="71"/>
      <c r="Q191" s="70"/>
      <c r="R191" s="70"/>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2"/>
      <c r="BA191" s="73">
        <f t="shared" si="5"/>
        <v>167</v>
      </c>
      <c r="BB191" s="74">
        <f t="shared" si="6"/>
        <v>167</v>
      </c>
      <c r="BC191" s="75" t="str">
        <f t="shared" si="7"/>
        <v>INR  One Hundred &amp; Sixty Seven  Only</v>
      </c>
      <c r="HZ191" s="18"/>
      <c r="IA191" s="18">
        <v>2.78</v>
      </c>
      <c r="IB191" s="18" t="s">
        <v>455</v>
      </c>
      <c r="IC191" s="18" t="s">
        <v>302</v>
      </c>
      <c r="ID191" s="18">
        <v>2</v>
      </c>
      <c r="IE191" s="17" t="s">
        <v>127</v>
      </c>
    </row>
    <row r="192" spans="1:239" s="17" customFormat="1" ht="15.75">
      <c r="A192" s="31">
        <v>2.79</v>
      </c>
      <c r="B192" s="59" t="s">
        <v>456</v>
      </c>
      <c r="C192" s="57" t="s">
        <v>303</v>
      </c>
      <c r="D192" s="62">
        <v>4</v>
      </c>
      <c r="E192" s="63" t="s">
        <v>85</v>
      </c>
      <c r="F192" s="64">
        <v>228</v>
      </c>
      <c r="G192" s="65"/>
      <c r="H192" s="66"/>
      <c r="I192" s="67" t="s">
        <v>34</v>
      </c>
      <c r="J192" s="68">
        <f t="shared" si="4"/>
        <v>1</v>
      </c>
      <c r="K192" s="66" t="s">
        <v>35</v>
      </c>
      <c r="L192" s="66" t="s">
        <v>4</v>
      </c>
      <c r="M192" s="69"/>
      <c r="N192" s="70"/>
      <c r="O192" s="70"/>
      <c r="P192" s="71"/>
      <c r="Q192" s="70"/>
      <c r="R192" s="70"/>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2"/>
      <c r="BA192" s="73">
        <f t="shared" si="5"/>
        <v>912</v>
      </c>
      <c r="BB192" s="74">
        <f t="shared" si="6"/>
        <v>912</v>
      </c>
      <c r="BC192" s="75" t="str">
        <f t="shared" si="7"/>
        <v>INR  Nine Hundred &amp; Twelve  Only</v>
      </c>
      <c r="HZ192" s="18"/>
      <c r="IA192" s="18">
        <v>2.79</v>
      </c>
      <c r="IB192" s="18" t="s">
        <v>456</v>
      </c>
      <c r="IC192" s="18" t="s">
        <v>303</v>
      </c>
      <c r="ID192" s="18">
        <v>4</v>
      </c>
      <c r="IE192" s="17" t="s">
        <v>85</v>
      </c>
    </row>
    <row r="193" spans="1:239" s="17" customFormat="1" ht="37.5" customHeight="1">
      <c r="A193" s="31">
        <v>2.8</v>
      </c>
      <c r="B193" s="59" t="s">
        <v>457</v>
      </c>
      <c r="C193" s="57" t="s">
        <v>304</v>
      </c>
      <c r="D193" s="62">
        <v>8</v>
      </c>
      <c r="E193" s="63" t="s">
        <v>85</v>
      </c>
      <c r="F193" s="64">
        <v>76.28</v>
      </c>
      <c r="G193" s="65"/>
      <c r="H193" s="66"/>
      <c r="I193" s="67" t="s">
        <v>34</v>
      </c>
      <c r="J193" s="68">
        <f t="shared" si="4"/>
        <v>1</v>
      </c>
      <c r="K193" s="66" t="s">
        <v>35</v>
      </c>
      <c r="L193" s="66" t="s">
        <v>4</v>
      </c>
      <c r="M193" s="69"/>
      <c r="N193" s="70"/>
      <c r="O193" s="70"/>
      <c r="P193" s="71"/>
      <c r="Q193" s="70"/>
      <c r="R193" s="70"/>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2"/>
      <c r="BA193" s="73">
        <f t="shared" si="5"/>
        <v>610</v>
      </c>
      <c r="BB193" s="74">
        <f t="shared" si="6"/>
        <v>610</v>
      </c>
      <c r="BC193" s="75" t="str">
        <f t="shared" si="7"/>
        <v>INR  Six Hundred &amp; Ten  Only</v>
      </c>
      <c r="HZ193" s="18"/>
      <c r="IA193" s="18">
        <v>2.8</v>
      </c>
      <c r="IB193" s="18" t="s">
        <v>457</v>
      </c>
      <c r="IC193" s="18" t="s">
        <v>304</v>
      </c>
      <c r="ID193" s="18">
        <v>8</v>
      </c>
      <c r="IE193" s="17" t="s">
        <v>85</v>
      </c>
    </row>
    <row r="194" spans="1:239" s="17" customFormat="1" ht="15.75">
      <c r="A194" s="31">
        <v>2.81</v>
      </c>
      <c r="B194" s="59" t="s">
        <v>458</v>
      </c>
      <c r="C194" s="57" t="s">
        <v>305</v>
      </c>
      <c r="D194" s="62">
        <v>6</v>
      </c>
      <c r="E194" s="63" t="s">
        <v>85</v>
      </c>
      <c r="F194" s="64">
        <v>114.86</v>
      </c>
      <c r="G194" s="65"/>
      <c r="H194" s="66"/>
      <c r="I194" s="67" t="s">
        <v>34</v>
      </c>
      <c r="J194" s="68">
        <f t="shared" si="4"/>
        <v>1</v>
      </c>
      <c r="K194" s="66" t="s">
        <v>35</v>
      </c>
      <c r="L194" s="66" t="s">
        <v>4</v>
      </c>
      <c r="M194" s="69"/>
      <c r="N194" s="70"/>
      <c r="O194" s="70"/>
      <c r="P194" s="71"/>
      <c r="Q194" s="70"/>
      <c r="R194" s="70"/>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2"/>
      <c r="BA194" s="73">
        <f t="shared" si="5"/>
        <v>689</v>
      </c>
      <c r="BB194" s="74">
        <f t="shared" si="6"/>
        <v>689</v>
      </c>
      <c r="BC194" s="75" t="str">
        <f t="shared" si="7"/>
        <v>INR  Six Hundred &amp; Eighty Nine  Only</v>
      </c>
      <c r="HZ194" s="18"/>
      <c r="IA194" s="18">
        <v>2.81</v>
      </c>
      <c r="IB194" s="18" t="s">
        <v>458</v>
      </c>
      <c r="IC194" s="18" t="s">
        <v>305</v>
      </c>
      <c r="ID194" s="18">
        <v>6</v>
      </c>
      <c r="IE194" s="17" t="s">
        <v>85</v>
      </c>
    </row>
    <row r="195" spans="1:239" s="17" customFormat="1" ht="31.5">
      <c r="A195" s="31">
        <v>2.82</v>
      </c>
      <c r="B195" s="59" t="s">
        <v>459</v>
      </c>
      <c r="C195" s="57" t="s">
        <v>306</v>
      </c>
      <c r="D195" s="62">
        <v>100</v>
      </c>
      <c r="E195" s="63" t="s">
        <v>480</v>
      </c>
      <c r="F195" s="64">
        <v>3</v>
      </c>
      <c r="G195" s="65"/>
      <c r="H195" s="66"/>
      <c r="I195" s="67" t="s">
        <v>34</v>
      </c>
      <c r="J195" s="68">
        <f t="shared" si="4"/>
        <v>1</v>
      </c>
      <c r="K195" s="66" t="s">
        <v>35</v>
      </c>
      <c r="L195" s="66" t="s">
        <v>4</v>
      </c>
      <c r="M195" s="69"/>
      <c r="N195" s="70"/>
      <c r="O195" s="70"/>
      <c r="P195" s="71"/>
      <c r="Q195" s="70"/>
      <c r="R195" s="70"/>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2"/>
      <c r="BA195" s="73">
        <f t="shared" si="5"/>
        <v>300</v>
      </c>
      <c r="BB195" s="74">
        <f t="shared" si="6"/>
        <v>300</v>
      </c>
      <c r="BC195" s="75" t="str">
        <f t="shared" si="7"/>
        <v>INR  Three Hundred    Only</v>
      </c>
      <c r="HZ195" s="18"/>
      <c r="IA195" s="18">
        <v>2.82</v>
      </c>
      <c r="IB195" s="18" t="s">
        <v>459</v>
      </c>
      <c r="IC195" s="18" t="s">
        <v>306</v>
      </c>
      <c r="ID195" s="18">
        <v>100</v>
      </c>
      <c r="IE195" s="17" t="s">
        <v>480</v>
      </c>
    </row>
    <row r="196" spans="1:238" s="17" customFormat="1" ht="30.75" customHeight="1">
      <c r="A196" s="31">
        <v>2.83</v>
      </c>
      <c r="B196" s="59" t="s">
        <v>460</v>
      </c>
      <c r="C196" s="57" t="s">
        <v>307</v>
      </c>
      <c r="D196" s="76"/>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c r="AN196" s="77"/>
      <c r="AO196" s="77"/>
      <c r="AP196" s="77"/>
      <c r="AQ196" s="77"/>
      <c r="AR196" s="77"/>
      <c r="AS196" s="77"/>
      <c r="AT196" s="77"/>
      <c r="AU196" s="77"/>
      <c r="AV196" s="77"/>
      <c r="AW196" s="77"/>
      <c r="AX196" s="77"/>
      <c r="AY196" s="77"/>
      <c r="AZ196" s="77"/>
      <c r="BA196" s="77"/>
      <c r="BB196" s="77"/>
      <c r="BC196" s="78"/>
      <c r="HZ196" s="18"/>
      <c r="IA196" s="18">
        <v>2.83</v>
      </c>
      <c r="IB196" s="18" t="s">
        <v>460</v>
      </c>
      <c r="IC196" s="18" t="s">
        <v>307</v>
      </c>
      <c r="ID196" s="18"/>
    </row>
    <row r="197" spans="1:239" s="17" customFormat="1" ht="31.5">
      <c r="A197" s="31">
        <v>2.84</v>
      </c>
      <c r="B197" s="59" t="s">
        <v>461</v>
      </c>
      <c r="C197" s="57" t="s">
        <v>308</v>
      </c>
      <c r="D197" s="62">
        <v>14</v>
      </c>
      <c r="E197" s="63" t="s">
        <v>85</v>
      </c>
      <c r="F197" s="64">
        <v>224.46</v>
      </c>
      <c r="G197" s="65"/>
      <c r="H197" s="66"/>
      <c r="I197" s="67" t="s">
        <v>34</v>
      </c>
      <c r="J197" s="68">
        <f t="shared" si="4"/>
        <v>1</v>
      </c>
      <c r="K197" s="66" t="s">
        <v>35</v>
      </c>
      <c r="L197" s="66" t="s">
        <v>4</v>
      </c>
      <c r="M197" s="69"/>
      <c r="N197" s="70"/>
      <c r="O197" s="70"/>
      <c r="P197" s="71"/>
      <c r="Q197" s="70"/>
      <c r="R197" s="70"/>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2"/>
      <c r="BA197" s="73">
        <f t="shared" si="5"/>
        <v>3142</v>
      </c>
      <c r="BB197" s="74">
        <f t="shared" si="6"/>
        <v>3142</v>
      </c>
      <c r="BC197" s="75" t="str">
        <f t="shared" si="7"/>
        <v>INR  Three Thousand One Hundred &amp; Forty Two  Only</v>
      </c>
      <c r="HZ197" s="18"/>
      <c r="IA197" s="18">
        <v>2.84</v>
      </c>
      <c r="IB197" s="18" t="s">
        <v>461</v>
      </c>
      <c r="IC197" s="18" t="s">
        <v>308</v>
      </c>
      <c r="ID197" s="18">
        <v>14</v>
      </c>
      <c r="IE197" s="17" t="s">
        <v>85</v>
      </c>
    </row>
    <row r="198" spans="1:238" s="17" customFormat="1" ht="63">
      <c r="A198" s="31">
        <v>2.85</v>
      </c>
      <c r="B198" s="59" t="s">
        <v>462</v>
      </c>
      <c r="C198" s="57" t="s">
        <v>309</v>
      </c>
      <c r="D198" s="76"/>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c r="AY198" s="77"/>
      <c r="AZ198" s="77"/>
      <c r="BA198" s="77"/>
      <c r="BB198" s="77"/>
      <c r="BC198" s="78"/>
      <c r="HZ198" s="18"/>
      <c r="IA198" s="18">
        <v>2.85</v>
      </c>
      <c r="IB198" s="18" t="s">
        <v>462</v>
      </c>
      <c r="IC198" s="18" t="s">
        <v>309</v>
      </c>
      <c r="ID198" s="18"/>
    </row>
    <row r="199" spans="1:239" s="17" customFormat="1" ht="31.5">
      <c r="A199" s="31">
        <v>2.86</v>
      </c>
      <c r="B199" s="59" t="s">
        <v>463</v>
      </c>
      <c r="C199" s="57" t="s">
        <v>310</v>
      </c>
      <c r="D199" s="62">
        <v>1</v>
      </c>
      <c r="E199" s="63" t="s">
        <v>85</v>
      </c>
      <c r="F199" s="64">
        <v>1778.17</v>
      </c>
      <c r="G199" s="65"/>
      <c r="H199" s="66"/>
      <c r="I199" s="67" t="s">
        <v>34</v>
      </c>
      <c r="J199" s="68">
        <f t="shared" si="4"/>
        <v>1</v>
      </c>
      <c r="K199" s="66" t="s">
        <v>35</v>
      </c>
      <c r="L199" s="66" t="s">
        <v>4</v>
      </c>
      <c r="M199" s="69"/>
      <c r="N199" s="70"/>
      <c r="O199" s="70"/>
      <c r="P199" s="71"/>
      <c r="Q199" s="70"/>
      <c r="R199" s="70"/>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2"/>
      <c r="BA199" s="73">
        <f t="shared" si="5"/>
        <v>1778</v>
      </c>
      <c r="BB199" s="74">
        <f t="shared" si="6"/>
        <v>1778</v>
      </c>
      <c r="BC199" s="75" t="str">
        <f t="shared" si="7"/>
        <v>INR  One Thousand Seven Hundred &amp; Seventy Eight  Only</v>
      </c>
      <c r="HZ199" s="18"/>
      <c r="IA199" s="18">
        <v>2.86</v>
      </c>
      <c r="IB199" s="18" t="s">
        <v>463</v>
      </c>
      <c r="IC199" s="18" t="s">
        <v>310</v>
      </c>
      <c r="ID199" s="18">
        <v>1</v>
      </c>
      <c r="IE199" s="17" t="s">
        <v>85</v>
      </c>
    </row>
    <row r="200" spans="1:238" s="17" customFormat="1" ht="78.75">
      <c r="A200" s="31">
        <v>2.87</v>
      </c>
      <c r="B200" s="59" t="s">
        <v>464</v>
      </c>
      <c r="C200" s="57" t="s">
        <v>311</v>
      </c>
      <c r="D200" s="76"/>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c r="AN200" s="77"/>
      <c r="AO200" s="77"/>
      <c r="AP200" s="77"/>
      <c r="AQ200" s="77"/>
      <c r="AR200" s="77"/>
      <c r="AS200" s="77"/>
      <c r="AT200" s="77"/>
      <c r="AU200" s="77"/>
      <c r="AV200" s="77"/>
      <c r="AW200" s="77"/>
      <c r="AX200" s="77"/>
      <c r="AY200" s="77"/>
      <c r="AZ200" s="77"/>
      <c r="BA200" s="77"/>
      <c r="BB200" s="77"/>
      <c r="BC200" s="78"/>
      <c r="HZ200" s="18"/>
      <c r="IA200" s="18">
        <v>2.87</v>
      </c>
      <c r="IB200" s="18" t="s">
        <v>464</v>
      </c>
      <c r="IC200" s="18" t="s">
        <v>311</v>
      </c>
      <c r="ID200" s="18"/>
    </row>
    <row r="201" spans="1:239" s="17" customFormat="1" ht="23.25" customHeight="1">
      <c r="A201" s="31">
        <v>2.88</v>
      </c>
      <c r="B201" s="59" t="s">
        <v>465</v>
      </c>
      <c r="C201" s="57" t="s">
        <v>312</v>
      </c>
      <c r="D201" s="62">
        <v>1</v>
      </c>
      <c r="E201" s="63" t="s">
        <v>127</v>
      </c>
      <c r="F201" s="64">
        <v>2029.81</v>
      </c>
      <c r="G201" s="65"/>
      <c r="H201" s="66"/>
      <c r="I201" s="67" t="s">
        <v>34</v>
      </c>
      <c r="J201" s="68">
        <f t="shared" si="4"/>
        <v>1</v>
      </c>
      <c r="K201" s="66" t="s">
        <v>35</v>
      </c>
      <c r="L201" s="66" t="s">
        <v>4</v>
      </c>
      <c r="M201" s="69"/>
      <c r="N201" s="70"/>
      <c r="O201" s="70"/>
      <c r="P201" s="71"/>
      <c r="Q201" s="70"/>
      <c r="R201" s="70"/>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2"/>
      <c r="BA201" s="73">
        <f t="shared" si="5"/>
        <v>2030</v>
      </c>
      <c r="BB201" s="74">
        <f t="shared" si="6"/>
        <v>2030</v>
      </c>
      <c r="BC201" s="75" t="str">
        <f t="shared" si="7"/>
        <v>INR  Two Thousand  &amp;Thirty  Only</v>
      </c>
      <c r="HZ201" s="18"/>
      <c r="IA201" s="18">
        <v>2.88</v>
      </c>
      <c r="IB201" s="18" t="s">
        <v>465</v>
      </c>
      <c r="IC201" s="18" t="s">
        <v>312</v>
      </c>
      <c r="ID201" s="18">
        <v>1</v>
      </c>
      <c r="IE201" s="17" t="s">
        <v>127</v>
      </c>
    </row>
    <row r="202" spans="1:238" s="17" customFormat="1" ht="59.25" customHeight="1">
      <c r="A202" s="31">
        <v>2.89</v>
      </c>
      <c r="B202" s="59" t="s">
        <v>466</v>
      </c>
      <c r="C202" s="57" t="s">
        <v>313</v>
      </c>
      <c r="D202" s="76"/>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77"/>
      <c r="BC202" s="78"/>
      <c r="HZ202" s="18"/>
      <c r="IA202" s="18">
        <v>2.89</v>
      </c>
      <c r="IB202" s="18" t="s">
        <v>466</v>
      </c>
      <c r="IC202" s="18" t="s">
        <v>313</v>
      </c>
      <c r="ID202" s="18"/>
    </row>
    <row r="203" spans="1:239" s="17" customFormat="1" ht="30.75" customHeight="1">
      <c r="A203" s="31">
        <v>2.9</v>
      </c>
      <c r="B203" s="59" t="s">
        <v>467</v>
      </c>
      <c r="C203" s="57" t="s">
        <v>314</v>
      </c>
      <c r="D203" s="62">
        <v>2</v>
      </c>
      <c r="E203" s="63" t="s">
        <v>127</v>
      </c>
      <c r="F203" s="64">
        <v>861</v>
      </c>
      <c r="G203" s="65"/>
      <c r="H203" s="66"/>
      <c r="I203" s="67" t="s">
        <v>34</v>
      </c>
      <c r="J203" s="68">
        <f t="shared" si="4"/>
        <v>1</v>
      </c>
      <c r="K203" s="66" t="s">
        <v>35</v>
      </c>
      <c r="L203" s="66" t="s">
        <v>4</v>
      </c>
      <c r="M203" s="69"/>
      <c r="N203" s="70"/>
      <c r="O203" s="70"/>
      <c r="P203" s="71"/>
      <c r="Q203" s="70"/>
      <c r="R203" s="70"/>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2"/>
      <c r="BA203" s="73">
        <f t="shared" si="5"/>
        <v>1722</v>
      </c>
      <c r="BB203" s="74">
        <f t="shared" si="6"/>
        <v>1722</v>
      </c>
      <c r="BC203" s="75" t="str">
        <f t="shared" si="7"/>
        <v>INR  One Thousand Seven Hundred &amp; Twenty Two  Only</v>
      </c>
      <c r="HZ203" s="18"/>
      <c r="IA203" s="18">
        <v>2.9</v>
      </c>
      <c r="IB203" s="18" t="s">
        <v>467</v>
      </c>
      <c r="IC203" s="18" t="s">
        <v>314</v>
      </c>
      <c r="ID203" s="18">
        <v>2</v>
      </c>
      <c r="IE203" s="17" t="s">
        <v>127</v>
      </c>
    </row>
    <row r="204" spans="1:238" s="17" customFormat="1" ht="19.5" customHeight="1">
      <c r="A204" s="31">
        <v>2.91</v>
      </c>
      <c r="B204" s="59" t="s">
        <v>468</v>
      </c>
      <c r="C204" s="57" t="s">
        <v>315</v>
      </c>
      <c r="D204" s="76"/>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c r="AN204" s="77"/>
      <c r="AO204" s="77"/>
      <c r="AP204" s="77"/>
      <c r="AQ204" s="77"/>
      <c r="AR204" s="77"/>
      <c r="AS204" s="77"/>
      <c r="AT204" s="77"/>
      <c r="AU204" s="77"/>
      <c r="AV204" s="77"/>
      <c r="AW204" s="77"/>
      <c r="AX204" s="77"/>
      <c r="AY204" s="77"/>
      <c r="AZ204" s="77"/>
      <c r="BA204" s="77"/>
      <c r="BB204" s="77"/>
      <c r="BC204" s="78"/>
      <c r="HZ204" s="18"/>
      <c r="IA204" s="18">
        <v>2.91</v>
      </c>
      <c r="IB204" s="18" t="s">
        <v>468</v>
      </c>
      <c r="IC204" s="18" t="s">
        <v>315</v>
      </c>
      <c r="ID204" s="18"/>
    </row>
    <row r="205" spans="1:239" s="17" customFormat="1" ht="20.25" customHeight="1">
      <c r="A205" s="31">
        <v>2.92</v>
      </c>
      <c r="B205" s="59" t="s">
        <v>469</v>
      </c>
      <c r="C205" s="57" t="s">
        <v>316</v>
      </c>
      <c r="D205" s="62">
        <v>30</v>
      </c>
      <c r="E205" s="63" t="s">
        <v>84</v>
      </c>
      <c r="F205" s="64">
        <v>97</v>
      </c>
      <c r="G205" s="65"/>
      <c r="H205" s="66"/>
      <c r="I205" s="67" t="s">
        <v>34</v>
      </c>
      <c r="J205" s="68">
        <f t="shared" si="4"/>
        <v>1</v>
      </c>
      <c r="K205" s="66" t="s">
        <v>35</v>
      </c>
      <c r="L205" s="66" t="s">
        <v>4</v>
      </c>
      <c r="M205" s="69"/>
      <c r="N205" s="70"/>
      <c r="O205" s="70"/>
      <c r="P205" s="71"/>
      <c r="Q205" s="70"/>
      <c r="R205" s="70"/>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2"/>
      <c r="BA205" s="73">
        <f t="shared" si="5"/>
        <v>2910</v>
      </c>
      <c r="BB205" s="74">
        <f t="shared" si="6"/>
        <v>2910</v>
      </c>
      <c r="BC205" s="75" t="str">
        <f t="shared" si="7"/>
        <v>INR  Two Thousand Nine Hundred &amp; Ten  Only</v>
      </c>
      <c r="HZ205" s="18"/>
      <c r="IA205" s="18">
        <v>2.92</v>
      </c>
      <c r="IB205" s="18" t="s">
        <v>469</v>
      </c>
      <c r="IC205" s="18" t="s">
        <v>316</v>
      </c>
      <c r="ID205" s="18">
        <v>30</v>
      </c>
      <c r="IE205" s="17" t="s">
        <v>84</v>
      </c>
    </row>
    <row r="206" spans="1:239" s="17" customFormat="1" ht="27.75" customHeight="1">
      <c r="A206" s="31">
        <v>2.93</v>
      </c>
      <c r="B206" s="59" t="s">
        <v>470</v>
      </c>
      <c r="C206" s="57" t="s">
        <v>317</v>
      </c>
      <c r="D206" s="62">
        <v>40</v>
      </c>
      <c r="E206" s="63" t="s">
        <v>84</v>
      </c>
      <c r="F206" s="64">
        <v>104</v>
      </c>
      <c r="G206" s="65"/>
      <c r="H206" s="66"/>
      <c r="I206" s="67" t="s">
        <v>34</v>
      </c>
      <c r="J206" s="68">
        <f t="shared" si="4"/>
        <v>1</v>
      </c>
      <c r="K206" s="66" t="s">
        <v>35</v>
      </c>
      <c r="L206" s="66" t="s">
        <v>4</v>
      </c>
      <c r="M206" s="69"/>
      <c r="N206" s="70"/>
      <c r="O206" s="70"/>
      <c r="P206" s="71"/>
      <c r="Q206" s="70"/>
      <c r="R206" s="70"/>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2"/>
      <c r="BA206" s="73">
        <f t="shared" si="5"/>
        <v>4160</v>
      </c>
      <c r="BB206" s="74">
        <f t="shared" si="6"/>
        <v>4160</v>
      </c>
      <c r="BC206" s="75" t="str">
        <f t="shared" si="7"/>
        <v>INR  Four Thousand One Hundred &amp; Sixty  Only</v>
      </c>
      <c r="HZ206" s="18"/>
      <c r="IA206" s="18">
        <v>2.93</v>
      </c>
      <c r="IB206" s="18" t="s">
        <v>470</v>
      </c>
      <c r="IC206" s="18" t="s">
        <v>317</v>
      </c>
      <c r="ID206" s="18">
        <v>40</v>
      </c>
      <c r="IE206" s="17" t="s">
        <v>84</v>
      </c>
    </row>
    <row r="207" spans="1:239" s="17" customFormat="1" ht="15.75">
      <c r="A207" s="31">
        <v>2.94</v>
      </c>
      <c r="B207" s="59" t="s">
        <v>471</v>
      </c>
      <c r="C207" s="57" t="s">
        <v>318</v>
      </c>
      <c r="D207" s="62">
        <v>5</v>
      </c>
      <c r="E207" s="63" t="s">
        <v>84</v>
      </c>
      <c r="F207" s="64">
        <v>110</v>
      </c>
      <c r="G207" s="65"/>
      <c r="H207" s="66"/>
      <c r="I207" s="67" t="s">
        <v>34</v>
      </c>
      <c r="J207" s="68">
        <f t="shared" si="4"/>
        <v>1</v>
      </c>
      <c r="K207" s="66" t="s">
        <v>35</v>
      </c>
      <c r="L207" s="66" t="s">
        <v>4</v>
      </c>
      <c r="M207" s="69"/>
      <c r="N207" s="70"/>
      <c r="O207" s="70"/>
      <c r="P207" s="71"/>
      <c r="Q207" s="70"/>
      <c r="R207" s="70"/>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2"/>
      <c r="BA207" s="73">
        <f t="shared" si="5"/>
        <v>550</v>
      </c>
      <c r="BB207" s="74">
        <f t="shared" si="6"/>
        <v>550</v>
      </c>
      <c r="BC207" s="75" t="str">
        <f t="shared" si="7"/>
        <v>INR  Five Hundred &amp; Fifty  Only</v>
      </c>
      <c r="HZ207" s="18"/>
      <c r="IA207" s="18">
        <v>2.94</v>
      </c>
      <c r="IB207" s="18" t="s">
        <v>471</v>
      </c>
      <c r="IC207" s="18" t="s">
        <v>318</v>
      </c>
      <c r="ID207" s="18">
        <v>5</v>
      </c>
      <c r="IE207" s="17" t="s">
        <v>84</v>
      </c>
    </row>
    <row r="208" spans="1:239" s="17" customFormat="1" ht="30.75" customHeight="1">
      <c r="A208" s="31">
        <v>2.95</v>
      </c>
      <c r="B208" s="59" t="s">
        <v>472</v>
      </c>
      <c r="C208" s="57" t="s">
        <v>319</v>
      </c>
      <c r="D208" s="62">
        <v>2</v>
      </c>
      <c r="E208" s="63" t="s">
        <v>85</v>
      </c>
      <c r="F208" s="64">
        <v>59</v>
      </c>
      <c r="G208" s="65"/>
      <c r="H208" s="66"/>
      <c r="I208" s="67" t="s">
        <v>34</v>
      </c>
      <c r="J208" s="68">
        <f t="shared" si="4"/>
        <v>1</v>
      </c>
      <c r="K208" s="66" t="s">
        <v>35</v>
      </c>
      <c r="L208" s="66" t="s">
        <v>4</v>
      </c>
      <c r="M208" s="69"/>
      <c r="N208" s="70"/>
      <c r="O208" s="70"/>
      <c r="P208" s="71"/>
      <c r="Q208" s="70"/>
      <c r="R208" s="70"/>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2"/>
      <c r="BA208" s="73">
        <f t="shared" si="5"/>
        <v>118</v>
      </c>
      <c r="BB208" s="74">
        <f t="shared" si="6"/>
        <v>118</v>
      </c>
      <c r="BC208" s="75" t="str">
        <f t="shared" si="7"/>
        <v>INR  One Hundred &amp; Eighteen  Only</v>
      </c>
      <c r="HZ208" s="18"/>
      <c r="IA208" s="18">
        <v>2.95</v>
      </c>
      <c r="IB208" s="18" t="s">
        <v>472</v>
      </c>
      <c r="IC208" s="18" t="s">
        <v>319</v>
      </c>
      <c r="ID208" s="18">
        <v>2</v>
      </c>
      <c r="IE208" s="17" t="s">
        <v>85</v>
      </c>
    </row>
    <row r="209" spans="1:239" s="17" customFormat="1" ht="47.25">
      <c r="A209" s="31">
        <v>2.96</v>
      </c>
      <c r="B209" s="59" t="s">
        <v>473</v>
      </c>
      <c r="C209" s="57" t="s">
        <v>320</v>
      </c>
      <c r="D209" s="62">
        <v>10</v>
      </c>
      <c r="E209" s="63" t="s">
        <v>84</v>
      </c>
      <c r="F209" s="64">
        <v>7</v>
      </c>
      <c r="G209" s="65"/>
      <c r="H209" s="66"/>
      <c r="I209" s="67" t="s">
        <v>34</v>
      </c>
      <c r="J209" s="68">
        <f>IF(I209="Less(-)",-1,1)</f>
        <v>1</v>
      </c>
      <c r="K209" s="66" t="s">
        <v>35</v>
      </c>
      <c r="L209" s="66" t="s">
        <v>4</v>
      </c>
      <c r="M209" s="69"/>
      <c r="N209" s="70"/>
      <c r="O209" s="70"/>
      <c r="P209" s="71"/>
      <c r="Q209" s="70"/>
      <c r="R209" s="70"/>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2"/>
      <c r="BA209" s="73">
        <f>ROUND(total_amount_ba($B$2,$D$2,D209,F209,J209,K209,M209),0)</f>
        <v>70</v>
      </c>
      <c r="BB209" s="74">
        <f>BA209+SUM(N209:AZ209)</f>
        <v>70</v>
      </c>
      <c r="BC209" s="75" t="str">
        <f>SpellNumber(L209,BB209)</f>
        <v>INR  Seventy Only</v>
      </c>
      <c r="HZ209" s="18"/>
      <c r="IA209" s="18">
        <v>2.96</v>
      </c>
      <c r="IB209" s="18" t="s">
        <v>473</v>
      </c>
      <c r="IC209" s="18" t="s">
        <v>320</v>
      </c>
      <c r="ID209" s="18">
        <v>10</v>
      </c>
      <c r="IE209" s="17" t="s">
        <v>84</v>
      </c>
    </row>
    <row r="210" spans="1:239" s="17" customFormat="1" ht="48" customHeight="1">
      <c r="A210" s="31">
        <v>2.97</v>
      </c>
      <c r="B210" s="59" t="s">
        <v>474</v>
      </c>
      <c r="C210" s="57" t="s">
        <v>321</v>
      </c>
      <c r="D210" s="62">
        <v>1</v>
      </c>
      <c r="E210" s="63" t="s">
        <v>127</v>
      </c>
      <c r="F210" s="64">
        <v>235</v>
      </c>
      <c r="G210" s="65"/>
      <c r="H210" s="66"/>
      <c r="I210" s="67" t="s">
        <v>34</v>
      </c>
      <c r="J210" s="68">
        <f>IF(I210="Less(-)",-1,1)</f>
        <v>1</v>
      </c>
      <c r="K210" s="66" t="s">
        <v>35</v>
      </c>
      <c r="L210" s="66" t="s">
        <v>4</v>
      </c>
      <c r="M210" s="69"/>
      <c r="N210" s="70"/>
      <c r="O210" s="70"/>
      <c r="P210" s="71"/>
      <c r="Q210" s="70"/>
      <c r="R210" s="70"/>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2"/>
      <c r="BA210" s="73">
        <f>ROUND(total_amount_ba($B$2,$D$2,D210,F210,J210,K210,M210),0)</f>
        <v>235</v>
      </c>
      <c r="BB210" s="74">
        <f>BA210+SUM(N210:AZ210)</f>
        <v>235</v>
      </c>
      <c r="BC210" s="75" t="str">
        <f>SpellNumber(L210,BB210)</f>
        <v>INR  Two Hundred &amp; Thirty Five  Only</v>
      </c>
      <c r="HZ210" s="18"/>
      <c r="IA210" s="18">
        <v>2.97</v>
      </c>
      <c r="IB210" s="18" t="s">
        <v>474</v>
      </c>
      <c r="IC210" s="18" t="s">
        <v>321</v>
      </c>
      <c r="ID210" s="18">
        <v>1</v>
      </c>
      <c r="IE210" s="17" t="s">
        <v>127</v>
      </c>
    </row>
    <row r="211" spans="1:239" s="17" customFormat="1" ht="54" customHeight="1">
      <c r="A211" s="31">
        <v>2.98</v>
      </c>
      <c r="B211" s="59" t="s">
        <v>475</v>
      </c>
      <c r="C211" s="57" t="s">
        <v>322</v>
      </c>
      <c r="D211" s="62">
        <v>5</v>
      </c>
      <c r="E211" s="63" t="s">
        <v>85</v>
      </c>
      <c r="F211" s="64">
        <v>69</v>
      </c>
      <c r="G211" s="65"/>
      <c r="H211" s="66"/>
      <c r="I211" s="67" t="s">
        <v>34</v>
      </c>
      <c r="J211" s="68">
        <f>IF(I211="Less(-)",-1,1)</f>
        <v>1</v>
      </c>
      <c r="K211" s="66" t="s">
        <v>35</v>
      </c>
      <c r="L211" s="66" t="s">
        <v>4</v>
      </c>
      <c r="M211" s="69"/>
      <c r="N211" s="70"/>
      <c r="O211" s="70"/>
      <c r="P211" s="71"/>
      <c r="Q211" s="70"/>
      <c r="R211" s="70"/>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2"/>
      <c r="BA211" s="73">
        <f>ROUND(total_amount_ba($B$2,$D$2,D211,F211,J211,K211,M211),0)</f>
        <v>345</v>
      </c>
      <c r="BB211" s="74">
        <f>BA211+SUM(N211:AZ211)</f>
        <v>345</v>
      </c>
      <c r="BC211" s="75" t="str">
        <f>SpellNumber(L211,BB211)</f>
        <v>INR  Three Hundred &amp; Forty Five  Only</v>
      </c>
      <c r="HZ211" s="18"/>
      <c r="IA211" s="18">
        <v>2.98</v>
      </c>
      <c r="IB211" s="18" t="s">
        <v>475</v>
      </c>
      <c r="IC211" s="18" t="s">
        <v>322</v>
      </c>
      <c r="ID211" s="18">
        <v>5</v>
      </c>
      <c r="IE211" s="17" t="s">
        <v>85</v>
      </c>
    </row>
    <row r="212" spans="1:239" s="17" customFormat="1" ht="55.5" customHeight="1">
      <c r="A212" s="31">
        <v>2.99</v>
      </c>
      <c r="B212" s="61" t="s">
        <v>476</v>
      </c>
      <c r="C212" s="57" t="s">
        <v>323</v>
      </c>
      <c r="D212" s="62">
        <v>15</v>
      </c>
      <c r="E212" s="63" t="s">
        <v>84</v>
      </c>
      <c r="F212" s="64">
        <v>4</v>
      </c>
      <c r="G212" s="65"/>
      <c r="H212" s="66"/>
      <c r="I212" s="67" t="s">
        <v>34</v>
      </c>
      <c r="J212" s="68">
        <f>IF(I212="Less(-)",-1,1)</f>
        <v>1</v>
      </c>
      <c r="K212" s="66" t="s">
        <v>35</v>
      </c>
      <c r="L212" s="66" t="s">
        <v>4</v>
      </c>
      <c r="M212" s="69"/>
      <c r="N212" s="70"/>
      <c r="O212" s="70"/>
      <c r="P212" s="71"/>
      <c r="Q212" s="70"/>
      <c r="R212" s="70"/>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2"/>
      <c r="BA212" s="73">
        <f>ROUND(total_amount_ba($B$2,$D$2,D212,F212,J212,K212,M212),0)</f>
        <v>60</v>
      </c>
      <c r="BB212" s="74">
        <f>BA212+SUM(N212:AZ212)</f>
        <v>60</v>
      </c>
      <c r="BC212" s="75" t="str">
        <f>SpellNumber(L212,BB212)</f>
        <v>INR  Sixty Only</v>
      </c>
      <c r="HZ212" s="18"/>
      <c r="IA212" s="18">
        <v>2.99</v>
      </c>
      <c r="IB212" s="18" t="s">
        <v>476</v>
      </c>
      <c r="IC212" s="18" t="s">
        <v>323</v>
      </c>
      <c r="ID212" s="18">
        <v>15</v>
      </c>
      <c r="IE212" s="17" t="s">
        <v>84</v>
      </c>
    </row>
    <row r="213" spans="1:239" s="17" customFormat="1" ht="33.75" customHeight="1">
      <c r="A213" s="31">
        <v>3</v>
      </c>
      <c r="B213" s="59" t="s">
        <v>477</v>
      </c>
      <c r="C213" s="57" t="s">
        <v>324</v>
      </c>
      <c r="D213" s="62">
        <v>15</v>
      </c>
      <c r="E213" s="63" t="s">
        <v>481</v>
      </c>
      <c r="F213" s="64">
        <v>19</v>
      </c>
      <c r="G213" s="65"/>
      <c r="H213" s="66"/>
      <c r="I213" s="67" t="s">
        <v>34</v>
      </c>
      <c r="J213" s="68">
        <f>IF(I213="Less(-)",-1,1)</f>
        <v>1</v>
      </c>
      <c r="K213" s="66" t="s">
        <v>35</v>
      </c>
      <c r="L213" s="66" t="s">
        <v>4</v>
      </c>
      <c r="M213" s="69"/>
      <c r="N213" s="70"/>
      <c r="O213" s="70"/>
      <c r="P213" s="71"/>
      <c r="Q213" s="70"/>
      <c r="R213" s="70"/>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2"/>
      <c r="BA213" s="73">
        <f>ROUND(total_amount_ba($B$2,$D$2,D213,F213,J213,K213,M213),0)</f>
        <v>285</v>
      </c>
      <c r="BB213" s="74">
        <f>BA213+SUM(N213:AZ213)</f>
        <v>285</v>
      </c>
      <c r="BC213" s="75" t="str">
        <f>SpellNumber(L213,BB213)</f>
        <v>INR  Two Hundred &amp; Eighty Five  Only</v>
      </c>
      <c r="HZ213" s="18"/>
      <c r="IA213" s="18">
        <v>3</v>
      </c>
      <c r="IB213" s="18" t="s">
        <v>477</v>
      </c>
      <c r="IC213" s="18" t="s">
        <v>324</v>
      </c>
      <c r="ID213" s="18">
        <v>15</v>
      </c>
      <c r="IE213" s="17" t="s">
        <v>481</v>
      </c>
    </row>
    <row r="214" spans="1:237" ht="37.5">
      <c r="A214" s="26" t="s">
        <v>36</v>
      </c>
      <c r="B214" s="34"/>
      <c r="C214" s="35"/>
      <c r="D214" s="39"/>
      <c r="E214" s="39"/>
      <c r="F214" s="39"/>
      <c r="G214" s="39"/>
      <c r="H214" s="40"/>
      <c r="I214" s="40"/>
      <c r="J214" s="40"/>
      <c r="K214" s="40"/>
      <c r="L214" s="41"/>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3">
        <f>SUM(BA14:BA213)</f>
        <v>366952</v>
      </c>
      <c r="BB214" s="44">
        <f>SUM(BB16:BB144)</f>
        <v>302024</v>
      </c>
      <c r="BC214" s="45" t="str">
        <f>SpellNumber(L214,BA214)</f>
        <v>  Three Lakh Sixty Six Thousand Nine Hundred &amp; Fifty Two  Only</v>
      </c>
      <c r="IA214" s="3" t="s">
        <v>36</v>
      </c>
      <c r="IC214" s="3">
        <v>29911889</v>
      </c>
    </row>
    <row r="215" spans="1:237" ht="36.75" customHeight="1">
      <c r="A215" s="25" t="s">
        <v>37</v>
      </c>
      <c r="B215" s="36"/>
      <c r="C215" s="37"/>
      <c r="D215" s="46"/>
      <c r="E215" s="47" t="s">
        <v>42</v>
      </c>
      <c r="F215" s="38"/>
      <c r="G215" s="48"/>
      <c r="H215" s="49"/>
      <c r="I215" s="49"/>
      <c r="J215" s="49"/>
      <c r="K215" s="50"/>
      <c r="L215" s="51"/>
      <c r="M215" s="5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53">
        <f>IF(ISBLANK(F215),0,IF(E215="Excess (+)",ROUND(BA214+(BA214*F215),2),IF(E215="Less (-)",ROUND(BA214+(BA214*F215*(-1)),2),IF(E215="At Par",BA214,0))))</f>
        <v>0</v>
      </c>
      <c r="BB215" s="54">
        <f>ROUND(BA215,0)</f>
        <v>0</v>
      </c>
      <c r="BC215" s="55" t="str">
        <f>SpellNumber($E$2,BB215)</f>
        <v>INR Zero Only</v>
      </c>
      <c r="IA215" s="3" t="s">
        <v>37</v>
      </c>
      <c r="IC215" s="3" t="s">
        <v>130</v>
      </c>
    </row>
    <row r="216" spans="1:237" ht="33.75" customHeight="1">
      <c r="A216" s="19" t="s">
        <v>38</v>
      </c>
      <c r="B216" s="19"/>
      <c r="C216" s="79" t="str">
        <f>BC215</f>
        <v>INR Zero Only</v>
      </c>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1"/>
      <c r="IA216" s="3" t="s">
        <v>38</v>
      </c>
      <c r="IC216" s="3" t="s">
        <v>129</v>
      </c>
    </row>
  </sheetData>
  <sheetProtection password="D850" sheet="1"/>
  <autoFilter ref="A11:BC216"/>
  <mergeCells count="99">
    <mergeCell ref="A9:BC9"/>
    <mergeCell ref="D14:BC14"/>
    <mergeCell ref="D200:BC200"/>
    <mergeCell ref="D202:BC202"/>
    <mergeCell ref="D204:BC204"/>
    <mergeCell ref="D28:BC28"/>
    <mergeCell ref="D198:BC198"/>
    <mergeCell ref="D196:BC196"/>
    <mergeCell ref="D185:BC185"/>
    <mergeCell ref="D15:BC15"/>
    <mergeCell ref="C216:BC216"/>
    <mergeCell ref="A1:L1"/>
    <mergeCell ref="A4:BC4"/>
    <mergeCell ref="A5:BC5"/>
    <mergeCell ref="A6:BC6"/>
    <mergeCell ref="A7:BC7"/>
    <mergeCell ref="D13:BC13"/>
    <mergeCell ref="B8:BC8"/>
    <mergeCell ref="D175:BC175"/>
    <mergeCell ref="D180:BC180"/>
    <mergeCell ref="D17:BC17"/>
    <mergeCell ref="D18:BC18"/>
    <mergeCell ref="D20:BC20"/>
    <mergeCell ref="D22:BC22"/>
    <mergeCell ref="D57:BC57"/>
    <mergeCell ref="D167:BC167"/>
    <mergeCell ref="D59:BC59"/>
    <mergeCell ref="D142:BC142"/>
    <mergeCell ref="D143:BC143"/>
    <mergeCell ref="D145:BC145"/>
    <mergeCell ref="D173:BC173"/>
    <mergeCell ref="D29:BC29"/>
    <mergeCell ref="D40:BC40"/>
    <mergeCell ref="D38:BC38"/>
    <mergeCell ref="D154:BC154"/>
    <mergeCell ref="D157:BC157"/>
    <mergeCell ref="D160:BC160"/>
    <mergeCell ref="D162:BC162"/>
    <mergeCell ref="D163:BC163"/>
    <mergeCell ref="D165:BC165"/>
    <mergeCell ref="D148:BC148"/>
    <mergeCell ref="D150:BC150"/>
    <mergeCell ref="D152:BC152"/>
    <mergeCell ref="D131:BC131"/>
    <mergeCell ref="D132:BC132"/>
    <mergeCell ref="D134:BC134"/>
    <mergeCell ref="D136:BC136"/>
    <mergeCell ref="D137:BC137"/>
    <mergeCell ref="D140:BC140"/>
    <mergeCell ref="D120:BC120"/>
    <mergeCell ref="D121:BC121"/>
    <mergeCell ref="D123:BC123"/>
    <mergeCell ref="D124:BC124"/>
    <mergeCell ref="D126:BC126"/>
    <mergeCell ref="D128:BC128"/>
    <mergeCell ref="D110:BC110"/>
    <mergeCell ref="D112:BC112"/>
    <mergeCell ref="D114:BC114"/>
    <mergeCell ref="D115:BC115"/>
    <mergeCell ref="D117:BC117"/>
    <mergeCell ref="D118:BC118"/>
    <mergeCell ref="D99:BC99"/>
    <mergeCell ref="D101:BC101"/>
    <mergeCell ref="D102:BC102"/>
    <mergeCell ref="D104:BC104"/>
    <mergeCell ref="D107:BC107"/>
    <mergeCell ref="D109:BC109"/>
    <mergeCell ref="D87:BC87"/>
    <mergeCell ref="D89:BC89"/>
    <mergeCell ref="D93:BC93"/>
    <mergeCell ref="D94:BC94"/>
    <mergeCell ref="D96:BC96"/>
    <mergeCell ref="D98:BC98"/>
    <mergeCell ref="D75:BC75"/>
    <mergeCell ref="D77:BC77"/>
    <mergeCell ref="D78:BC78"/>
    <mergeCell ref="D81:BC81"/>
    <mergeCell ref="D82:BC82"/>
    <mergeCell ref="D84:BC84"/>
    <mergeCell ref="D61:BC61"/>
    <mergeCell ref="D63:BC63"/>
    <mergeCell ref="D65:BC65"/>
    <mergeCell ref="D68:BC68"/>
    <mergeCell ref="D70:BC70"/>
    <mergeCell ref="D73:BC73"/>
    <mergeCell ref="D24:BC24"/>
    <mergeCell ref="D25:BC25"/>
    <mergeCell ref="D27:BC27"/>
    <mergeCell ref="D33:BC33"/>
    <mergeCell ref="D34:BC34"/>
    <mergeCell ref="D35:BC35"/>
    <mergeCell ref="D42:BC42"/>
    <mergeCell ref="D44:BC44"/>
    <mergeCell ref="D48:BC48"/>
    <mergeCell ref="D50:BC50"/>
    <mergeCell ref="D54:BC54"/>
    <mergeCell ref="D56:BC56"/>
    <mergeCell ref="D46:BC46"/>
    <mergeCell ref="D52:BC52"/>
  </mergeCells>
  <dataValidations count="22">
    <dataValidation type="list" allowBlank="1" showErrorMessage="1" sqref="E215">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5">
      <formula1>0</formula1>
      <formula2>99.9</formula2>
    </dataValidation>
    <dataValidation type="list" allowBlank="1" showErrorMessage="1" sqref="D13:D15 K16 D17:D18 K19 D20 K21 D22 K23 D24:D25 K26 D27:D29 K30:K32 D33:D35 K36:K37 D38 K39 D40 K41 D42 K43 D44 K45 D46 K47 D48 K49 D50 K51 D52 K53 D54 K55 D56:D57 D167 D61 K62 D63 K64 D65 K66:K67 D68 K69 D70 K71:K72 D73 K74 D75 K76 D77:D78 K79:K80 D81:D82 K83 D84 K85:K86 D87 K88 D89 K90:K92 D93:D94 K95 D96 K97 D98:D99 K100 D101:D102 K103 D104 K105:K106 D107 K108 D109:D110 K111 D112 K113 D114:D115 K116 D117:D118 K119 D120:D121 K122 D123:D124 K125 D126 K127 D128 K129:K130 D131:D132 K133 D134 K135 D136:D137 K138:K139 D140 K141 D142:D143 K144 D145 K146:K147 D148 K149">
      <formula1>"Partial Conversion,Full Conversion"</formula1>
    </dataValidation>
    <dataValidation type="list" allowBlank="1" showErrorMessage="1" sqref="D150 K151 D152 K153 D154 K155:K156 D157 K158:K159 D160 K161 D162:D163 K164 D165 K166 D59 K58 K60 K168:K172 D173 K174 D175 K176:K179 D180 K181:K184 D185 D204 D198 K199 D200 K201 D202 K203 K205:K213 K186:K195 K197 D196">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list" allowBlank="1" showInputMessage="1" showErrorMessage="1" sqref="L21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formula1>"INR"</formula1>
    </dataValidation>
    <dataValidation type="list" allowBlank="1" showInputMessage="1" showErrorMessage="1" sqref="L213 L212">
      <formula1>"INR"</formula1>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15">
      <formula1>IF(E215="Select",-1,IF(E215="At Par",0,0))</formula1>
      <formula2>IF(E215="Select",-1,IF(E215="At Par",0,0.99))</formula2>
    </dataValidation>
    <dataValidation type="decimal" allowBlank="1" showInputMessage="1" showErrorMessage="1" promptTitle="Rate Entry" prompt="Please enter the Basic Price in Rupees for this item. " errorTitle="Invaid Entry" error="Only Numeric Values are allowed. " sqref="G16:H16 G19:H19 G21:H21 G23:H23 G26:H26 G30:H32 G36:H37 G39:H39 G41:H41 G43:H43 G45:H45 G47:H47 G49:H49 G51:H51 G53:H53 G55:H55 G60:H60 G62:H62 G64:H64 G66:H67 G69:H69 G71:H72 G74:H74 G76:H76 G79:H80 G83:H83 G85:H86 G88:H88 G90:H92 G95:H95 G97:H97 G100:H100 G103:H103 G105:H106 G108:H108 G111:H111 G113:H113 G116:H116 G119:H119 G122:H122 G125:H125 G127:H127 G129:H130 G133:H133 G135:H135 G138:H139 G141:H141 G144:H144 G146:H147 G149:H149 G151:H151 G153:H153 G155:H156 G158:H159 G161:H161 G164:H164 G166:H166 G58:H58 G168:H172 G174:H174 G176:H179 G181:H184 G205:H213 G199:H199 G201:H201 G203:H203 G186:H195 G197:H197">
      <formula1>0</formula1>
      <formula2>999999999999999</formula2>
    </dataValidation>
    <dataValidation allowBlank="1" showInputMessage="1" showErrorMessage="1" promptTitle="Addition / Deduction" prompt="Please Choose the correct One" sqref="J16 J19 J21 J23 J26 J30:J32 J36:J37 J39 J41 J43 J45 J47 J49 J51 J53 J55 J60 J62 J64 J66:J67 J69 J71:J72 J74 J76 J79:J80 J83 J85:J86 J88 J90:J92 J95 J97 J100 J103 J105:J106 J108 J111 J113 J116 J119 J122 J125 J127 J129:J130 J133 J135 J138:J139 J141 J144 J146:J147 J149 J151 J153 J155:J156 J158:J159 J161 J164 J166 J58 J168:J172 J174 J176:J179 J181:J184 J205:J213 J199 J201 J203 J186:J195 J197"/>
    <dataValidation type="list" showErrorMessage="1" sqref="I16 I19 I21 I23 I26 I30:I32 I36:I37 I39 I41 I43 I45 I47 I49 I51 I53 I55 I60 I62 I64 I66:I67 I69 I71:I72 I74 I76 I79:I80 I83 I85:I86 I88 I90:I92 I95 I97 I100 I103 I105:I106 I108 I111 I113 I116 I119 I122 I125 I127 I129:I130 I133 I135 I138:I139 I141 I144 I146:I147 I149 I151 I153 I155:I156 I158:I159 I161 I164 I166 I58 I168:I172 I174 I176:I179 I181:I184 I205:I213 I199 I201 I203 I186:I195 I197">
      <formula1>"Excess(+),Less(-)"</formula1>
    </dataValidation>
    <dataValidation type="decimal" allowBlank="1" showInputMessage="1" showErrorMessage="1" promptTitle="Rate Entry" prompt="Please enter the Other Taxes2 in Rupees for this item. " errorTitle="Invaid Entry" error="Only Numeric Values are allowed. " sqref="N16:O16 N19:O19 N21:O21 N23:O23 N26:O26 N30:O32 N36:O37 N39:O39 N41:O41 N43:O43 N45:O45 N47:O47 N49:O49 N51:O51 N53:O53 N55:O55 N60:O60 N62:O62 N64:O64 N66:O67 N69:O69 N71:O72 N74:O74 N76:O76 N79:O80 N83:O83 N85:O86 N88:O88 N90:O92 N95:O95 N97:O97 N100:O100 N103:O103 N105:O106 N108:O108 N111:O111 N113:O113 N116:O116 N119:O119 N122:O122 N125:O125 N127:O127 N129:O130 N133:O133 N135:O135 N138:O139 N141:O141 N144:O144 N146:O147 N149:O149 N151:O151 N153:O153 N155:O156 N158:O159 N161:O161 N164:O164 N166:O166 N58:O58 N168:O172 N174:O174 N176:O179 N181:O184 N205:O213 N199:O199 N201:O201 N203:O203 N186:O195 N197:O19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9 R21 R23 R26 R30:R32 R36:R37 R39 R41 R43 R45 R47 R49 R51 R53 R55 R60 R62 R64 R66:R67 R69 R71:R72 R74 R76 R79:R80 R83 R85:R86 R88 R90:R92 R95 R97 R100 R103 R105:R106 R108 R111 R113 R116 R119 R122 R125 R127 R129:R130 R133 R135 R138:R139 R141 R144 R146:R147 R149 R151 R153 R155:R156 R158:R159 R161 R164 R166 R58 R168:R172 R174 R176:R179 R181:R184 R205:R213 R199 R201 R203 R186:R195 R19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9 Q21 Q23 Q26 Q30:Q32 Q36:Q37 Q39 Q41 Q43 Q45 Q47 Q49 Q51 Q53 Q55 Q60 Q62 Q64 Q66:Q67 Q69 Q71:Q72 Q74 Q76 Q79:Q80 Q83 Q85:Q86 Q88 Q90:Q92 Q95 Q97 Q100 Q103 Q105:Q106 Q108 Q111 Q113 Q116 Q119 Q122 Q125 Q127 Q129:Q130 Q133 Q135 Q138:Q139 Q141 Q144 Q146:Q147 Q149 Q151 Q153 Q155:Q156 Q158:Q159 Q161 Q164 Q166 Q58 Q168:Q172 Q174 Q176:Q179 Q181:Q184 Q205:Q213 Q199 Q201 Q203 Q186:Q195 Q19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9 M21 M23 M26 M30:M32 M36:M37 M39 M41 M43 M45 M47 M49 M51 M53 M55 M60 M62 M64 M66:M67 M69 M71:M72 M74 M76 M79:M80 M83 M85:M86 M88 M90:M92 M95 M97 M100 M103 M105:M106 M108 M111 M113 M116 M119 M122 M125 M127 M129:M130 M133 M135 M138:M139 M141 M144 M146:M147 M149 M151 M153 M155:M156 M158:M159 M161 M164 M166 M58 M168:M172 M174 M176:M179 M181:M184 M205:M213 M199 M201 M203 M186:M195 M197">
      <formula1>0</formula1>
      <formula2>999999999999999</formula2>
    </dataValidation>
    <dataValidation type="decimal" allowBlank="1" showInputMessage="1" showErrorMessage="1" promptTitle="Quantity" prompt="Please enter the Quantity for this item. " errorTitle="Invalid Entry" error="Only Numeric Values are allowed. " sqref="D16 D19 D21 D23 D26 D30:D32 D36:D37 D39 D41 D43 D45 D47 D49 D51 D53 D55 D60 D62 D64 D66:D67 D69 D71:D72 D74 D76 D79:D80 D83 D85:D86 D88 D90:D92 D95 D97 D100 D103 D105:D106 D108 D111 D113 D116 D119 D122 D125 D127 D129:D130 D133 D135 D138:D139 D141 D144 D146:D147 D149 D151 D153 D155:D156 D158:D159 D161 D164 D166 D58 D168:D172 D174 D176:D179 D181:D184 D205:D213 D199 D201 D203 D186:D195 D19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9 F21 F23 F26 F30:F32 F36:F37 F39 F41 F43 F45 F47 F49 F51 F53 F55 F60 F62 F64 F66:F67 F69 F71:F72 F74 F76 F79:F80 F83 F85:F86 F88 F90:F92 F95 F97 F100 F103 F105:F106 F108 F111 F113 F116 F119 F122 F125 F127 F129:F130 F133 F135 F138:F139 F141 F144 F146:F147 F149 F151 F153 F155:F156 F158:F159 F161 F164 F166 F58 F168:F172 F174 F176:F179 F181:F184 F205:F213 F199 F201 F203 F186:F195 F197">
      <formula1>0</formula1>
      <formula2>999999999999999</formula2>
    </dataValidation>
    <dataValidation allowBlank="1" showInputMessage="1" showErrorMessage="1" promptTitle="Itemcode/Make" prompt="Please enter text" sqref="C14:C213"/>
    <dataValidation type="decimal" allowBlank="1" showInputMessage="1" showErrorMessage="1" errorTitle="Invalid Entry" error="Only Numeric Values are allowed. " sqref="A14:A213">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4" sqref="F4"/>
    </sheetView>
  </sheetViews>
  <sheetFormatPr defaultColWidth="9.140625" defaultRowHeight="15"/>
  <sheetData>
    <row r="6" spans="5:11" ht="15">
      <c r="E6" s="94" t="s">
        <v>39</v>
      </c>
      <c r="F6" s="94"/>
      <c r="G6" s="94"/>
      <c r="H6" s="94"/>
      <c r="I6" s="94"/>
      <c r="J6" s="94"/>
      <c r="K6" s="94"/>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Punam Lahura</cp:lastModifiedBy>
  <cp:lastPrinted>2022-11-30T09:45:33Z</cp:lastPrinted>
  <dcterms:created xsi:type="dcterms:W3CDTF">2009-01-30T06:42:42Z</dcterms:created>
  <dcterms:modified xsi:type="dcterms:W3CDTF">2023-09-14T10:15:39Z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