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'BoQ1'!$A$11:$BC$100</definedName>
    <definedName name="_xlfn.SINGLE" hidden="1">#NAME?</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'BoQ1'!$A$1:$BC$100</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<sst xmlns="http://schemas.openxmlformats.org/spreadsheetml/2006/main" count="783" uniqueCount="230">
  <si>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</si>
  <si>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</si>
  <si>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</si>
  <si>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</si>
  <si>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</si>
  <si>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</si>
  <si>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</si>
  <si>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</si>
  <si>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</si>
  <si>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</si>
  <si>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</si>
  <si>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</si>
  <si>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</si>
  <si>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</si>
  <si>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</si>
  <si>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</si>
  <si>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</si>
  <si>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</si>
  <si>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</si>
  <si>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</si>
  <si>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</si>
  <si>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</si>
  <si>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</si>
  <si>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</si>
  <si>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</si>
  <si>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</si>
  <si>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</si>
  <si>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</si>
  <si>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</si>
  <si>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</si>
  <si>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</si>
  <si>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</si>
  <si>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</si>
  <si>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</si>
  <si>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</si>
  <si>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</si>
  <si>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</si>
  <si>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</si>
  <si>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</si>
  <si>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</si>
  <si>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</si>
  <si>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</si>
  <si>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</si>
  <si>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</si>
  <si>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</si>
  <si>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</si>
  <si>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</si>
  <si>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</si>
  <si>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</si>
  <si>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</si>
  <si>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</si>
  <si>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</si>
  <si>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</si>
  <si>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no.1</t>
  </si>
  <si>
    <t>item no.2</t>
  </si>
  <si>
    <t>item no.3</t>
  </si>
  <si>
    <t>item no.5</t>
  </si>
  <si>
    <t>item no.8</t>
  </si>
  <si>
    <t>item no.10</t>
  </si>
  <si>
    <t>item no.18</t>
  </si>
  <si>
    <r>
      <t xml:space="preserve">TOTAL AMOUNT  
           in
     </t>
    </r>
    <r>
      <rPr>
        <b/>
        <sz val="11"/>
        <color indexed="10"/>
        <rFont val="Arial"/>
        <family val="2"/>
      </rPr>
      <t xml:space="preserve"> Rs.      P</t>
    </r>
  </si>
  <si>
    <t>item no.4</t>
  </si>
  <si>
    <t>item no.6</t>
  </si>
  <si>
    <t>item no.7</t>
  </si>
  <si>
    <t>item no.9</t>
  </si>
  <si>
    <t>item no.11</t>
  </si>
  <si>
    <t>item no.12</t>
  </si>
  <si>
    <t>item no.13</t>
  </si>
  <si>
    <t>item no.14</t>
  </si>
  <si>
    <t>item no.15</t>
  </si>
  <si>
    <t>item no.16</t>
  </si>
  <si>
    <t>item no.17</t>
  </si>
  <si>
    <t>Component</t>
  </si>
  <si>
    <t>item no.19</t>
  </si>
  <si>
    <t>item no.20</t>
  </si>
  <si>
    <t>item no.21</t>
  </si>
  <si>
    <t>item no.22</t>
  </si>
  <si>
    <t>item no.23</t>
  </si>
  <si>
    <t>item no.24</t>
  </si>
  <si>
    <t>item no.25</t>
  </si>
  <si>
    <t>item no.26</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</si>
  <si>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</si>
  <si>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</si>
  <si>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</si>
  <si>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</si>
  <si>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</si>
  <si>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</si>
  <si>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</si>
  <si>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</si>
  <si>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</si>
  <si>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</si>
  <si>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</si>
  <si>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</si>
  <si>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</si>
  <si>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</si>
  <si>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</si>
  <si>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</si>
  <si>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</si>
  <si>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</si>
  <si>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</si>
  <si>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</si>
  <si>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</si>
  <si>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</si>
  <si>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</si>
  <si>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</si>
  <si>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</si>
  <si>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</si>
  <si>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</si>
  <si>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</si>
  <si>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</si>
  <si>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</si>
  <si>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no.57</t>
  </si>
  <si>
    <t>item no.58</t>
  </si>
  <si>
    <t>item no.59</t>
  </si>
  <si>
    <t>item no.60</t>
  </si>
  <si>
    <t>item no.61</t>
  </si>
  <si>
    <t>item no.62</t>
  </si>
  <si>
    <t>item no.63</t>
  </si>
  <si>
    <t>item no.64</t>
  </si>
  <si>
    <t>item no.65</t>
  </si>
  <si>
    <t>item no.66</t>
  </si>
  <si>
    <t>item no.67</t>
  </si>
  <si>
    <t>item no.68</t>
  </si>
  <si>
    <t>item no.69</t>
  </si>
  <si>
    <t>item no.70</t>
  </si>
  <si>
    <t>item no.71</t>
  </si>
  <si>
    <t>item no.72</t>
  </si>
  <si>
    <t>item no.73</t>
  </si>
  <si>
    <t>Tender Inviting Authority: DOIP, IIT, Kanpur</t>
  </si>
  <si>
    <t>Nos.</t>
  </si>
  <si>
    <t>item no.74</t>
  </si>
  <si>
    <t>6 module</t>
  </si>
  <si>
    <t xml:space="preserve">End cap </t>
  </si>
  <si>
    <t xml:space="preserve">Laying UTP cable enhanced cat 5/cat 6 cable in existing steel conduit pipe/GI pipe/ raceway / RCC pipe as reqd. the cost shall also include numbering of networking wire from room to rack as reqd. (wire will be supplied by dept) </t>
  </si>
  <si>
    <t>Fixing of RJ-45 modular box with cover plate or I/o box for internet  on surface/ recessed cutting the wall making good the same as required. ( box and cover plate will be supplied by dept.)</t>
  </si>
  <si>
    <t xml:space="preserve">Rewiring for light point/ fan point/ exhaust fan point/ call bell point with 1.5 sq.mm FRLS PVC insulated copper conductor single core cable and 1.5 sq.mm FRLS PVC insulated copper conductor single core cable as earth wire in existing surface/ recessed steel/PVC conduit including dismantling as required. </t>
  </si>
  <si>
    <t xml:space="preserve">Group C </t>
  </si>
  <si>
    <t xml:space="preserve">Supplying and drawing following sizes of FRLS PVC insulated copper conductor, single core cable in the existing surface/ recessed steel/ PVC conduit as required. </t>
  </si>
  <si>
    <t xml:space="preserve">3 x 1.5 sq. mm </t>
  </si>
  <si>
    <t xml:space="preserve">3 x 2.5 sq. mm </t>
  </si>
  <si>
    <t xml:space="preserve">3 x 4 sq. mm </t>
  </si>
  <si>
    <t xml:space="preserve">6 x 6 sq. mm </t>
  </si>
  <si>
    <t>2 x 10 sq.mm.</t>
  </si>
  <si>
    <t xml:space="preserve">Supplying and fixing following modular switch/ socket on the existing modular plate &amp; switch box including connections but excluding modular plate etc. as required. </t>
  </si>
  <si>
    <t xml:space="preserve">5/6 A switch </t>
  </si>
  <si>
    <t xml:space="preserve">3 pin 5/6 A socket outlet </t>
  </si>
  <si>
    <t xml:space="preserve">Supplying and fixing following Modular base &amp; cover plate on existing modular metal boxes etc. as required. </t>
  </si>
  <si>
    <t xml:space="preserve">3 Module </t>
  </si>
  <si>
    <t xml:space="preserve">Providing and fixing following rating and breaking capacity and pole MCCB with thermomagnetic release and terminal spreaders in existing cubicle panel board including drilling holes in cubicle panel, making connections, etc. as required. </t>
  </si>
  <si>
    <t xml:space="preserve">125 A,36KA,FPMCCB </t>
  </si>
  <si>
    <t xml:space="preserve">Supplying and fixing following rating, 240/415 V, 10 kA, "C" curve, miniature circuit breaker suitable for inductive load of following poles in the existing MCB DB complete with connections, testing and commissioning etc. as required. </t>
  </si>
  <si>
    <t>Triple pole 5 A to 32 A</t>
  </si>
  <si>
    <t>Triple pole and neutral 5 A to 32 A</t>
  </si>
  <si>
    <t>Four Pole (40A-63A)</t>
  </si>
  <si>
    <t xml:space="preserve">Supplying and fixing 20 A, 240 V, SPN Industrial type socket outlet, with 2 pole and earth, metal enclosed plug top alongwith 20 A "C" curve, SP, MCB, in sheet steel enclosure, on surface or in recess, with chained metal cover for the socket out let and complete with connections, testing and commissioning etc. as required. </t>
  </si>
  <si>
    <t xml:space="preserve">Providing and fixing 25 mm X 5 mm G.l. strip on surface or in recess for connections etc. as required. </t>
  </si>
  <si>
    <t>Supply, Installation, Testing and Commissioning of 1200 mm sweep, BEE 5 star rated, ceiling fan with Brush Less Direct Current (BLDC) Motor, class of insulation: B, 3 nos. blades, 30 cm long down rod, 2 nos. canopies, shackle kit, safety rope, copper winding, Power Factor not less than 0.9, Service Value (CM/M/W) minimum 6.00, Air delivery minimum 210 Cum/Min , 350 RPM (tolerance as per IS : 374-2019),THD less than 10%, remote or electronic regulator unit for speed control and all remaining accessories including safety pin, nut bolts, washers, temperature rise=75 degree C (max.), insulation resistance more than 2 mega ohm, suitable for 230 V, 50 Hz, single phase ACSupply, earthing etc. complete as required.</t>
  </si>
  <si>
    <t>Supply and fixing of 32 x 20 mm DLP mini- trunking  white-system with independent cover  etc. as required complete.</t>
  </si>
  <si>
    <t xml:space="preserve">Supply and fixing of following accessories suitable for 32 mm x 20 mm size  plastic trunking white system. </t>
  </si>
  <si>
    <t>internal / external angle</t>
  </si>
  <si>
    <t>changeable flat angle</t>
  </si>
  <si>
    <t>flat junction</t>
  </si>
  <si>
    <t>Supply and fixing of 105 x 50 mm DLP  trunking  white-system but without cover and partition etc. as required complete.</t>
  </si>
  <si>
    <t xml:space="preserve">Supply and fixing of following accessories suitable for 105 mm x 50 mm size  plastic trunking white system. </t>
  </si>
  <si>
    <t>85 mm flexible cover</t>
  </si>
  <si>
    <t xml:space="preserve"> Internal angles- adjustable from 80°-100°</t>
  </si>
  <si>
    <t>external angles- adjustable from 60°-120°</t>
  </si>
  <si>
    <t xml:space="preserve"> flat junction</t>
  </si>
  <si>
    <t xml:space="preserve"> flat angles</t>
  </si>
  <si>
    <t>separation partitions</t>
  </si>
  <si>
    <t>Joints for 85mm width cover</t>
  </si>
  <si>
    <t>base joints</t>
  </si>
  <si>
    <t>S &amp; F following size of steel flexible pipe along with the accessories on surface etc as required</t>
  </si>
  <si>
    <t>25 mm</t>
  </si>
  <si>
    <t>32 mm</t>
  </si>
  <si>
    <t>Supplying and fixing following size/ modules, plastic box  for modular switches in recess etc as required.</t>
  </si>
  <si>
    <t>3 Module</t>
  </si>
  <si>
    <t>Supply &amp; Laying of  40 mm dia, 8Kg / cm², minimum 2.0 mm thick HDPE pipe, ISI mark in following manners as required complete.</t>
  </si>
  <si>
    <t xml:space="preserve"> in ground I/c excavation, sand cushioning, protective covering and refixing the trench etc as reqd</t>
  </si>
  <si>
    <t xml:space="preserve"> On Surface</t>
  </si>
  <si>
    <t>Fixing of  Network rack on steel fastener including cartage from store to site as reqd complete.</t>
  </si>
  <si>
    <t>Dismantling, disconnecting old damaged unserviceable fl fitting/ exhaust fan/ ceiling fan/ bulkhead fitting with bracket etc. as reqd. and depositing in sectional store.</t>
  </si>
  <si>
    <t>Fixing 20/25/32 mm conduit pipe/ DLP on surface with clamp/in recessed only conduit pipe supplied by department.(Free of cost)</t>
  </si>
  <si>
    <t>Supplying, installation of Clip-on frame with finishing plate for 85mm cover for DLP plastic trunking 105mm x 50mm  etc. as reqd.</t>
  </si>
  <si>
    <t xml:space="preserve">Supplying and fixing following modular switch/ socket on the existing clip-on frame fixed on 85mm cover of 105 x 50 mm DLP plastic trunking including connections etc. as required complete. </t>
  </si>
  <si>
    <t xml:space="preserve">6 A switch </t>
  </si>
  <si>
    <t xml:space="preserve">20 A switch </t>
  </si>
  <si>
    <t xml:space="preserve">6/16 A 3 pin socket outlet </t>
  </si>
  <si>
    <t>Supply and fixing of following LED light fixture with efficiency &gt;100 lumen/ watt, P.F. &gt;0.95, THD&lt;10%,  Electronic driver,  LED lamp, reflector, diffuser, MS body/housing holder etc. complete with all fixing accessories and lamp as required complete.</t>
  </si>
  <si>
    <t>36 watt surface mounting LED light fixture 300 x 1200 mm</t>
  </si>
  <si>
    <t>S &amp; F metal enclosure suitable for DP/TPN  MCB / DP ELCB on surface or recessed etc as reqd.</t>
  </si>
  <si>
    <t>S&amp;F connecting and commissioning independent mounting of MCCB enclosure  suitable for MCCB's  up to 250A in surface/recess I/c  cutting the wall and making good the same in case of recessed (Cat No CS-CNM0100021 C &amp; S or approved equivalent make) as reqd.</t>
  </si>
  <si>
    <t>Dismantling concealed &amp; damaged DB/TPN Switches/starter/ loose wire boxes along with all accessories and depositing the same in the sectional store repairing the damages as  reqd complete.</t>
  </si>
  <si>
    <t>Dismantling the old conduit pipe/wood batten of all sizes from surface/recessed &amp; making good the damages I/c filling the holes of the surface etc as reqd. and depositing it  in sectional store.</t>
  </si>
  <si>
    <t xml:space="preserve">Chemical Earthing with GI earth electrode 50 mm dia x 3 Mtr length with full GI strip including earth enhancing compound and RCC precast PIT cover and earthing pit etc as reqd. </t>
  </si>
  <si>
    <t>Supplying and fixing exhaust fan shutter for following sizes exhaust fan on rag bolts as reqd complete.</t>
  </si>
  <si>
    <t>for 450 mm / 18" sweep</t>
  </si>
  <si>
    <t>Supply, Installation testing and commissioning of following seep, copper wound, 900 RPM, 220 volt AC, 50 Hz exhaust fan in the existing opening  etc as required complete.</t>
  </si>
  <si>
    <t>450 mm / 18" sweep</t>
  </si>
  <si>
    <t>Supplying, fixing, painting of 15mm dia GI heavy class pipe down rod for ceiling fan etc as required complete.</t>
  </si>
  <si>
    <t>Extra for cutting and drilling hole in down rod of 15mm dia GI pipe for ceiling fan etc. as required complete.</t>
  </si>
  <si>
    <t>Dismantling and refixing of M.S./PVC box of up to 250 x 300 x100  on surface recessed as required. including painting with enamel paint as reqd</t>
  </si>
  <si>
    <t>Lifting removing cable of following size from trench/clamps, making roll &amp; depositing the same in store I/c cartage.</t>
  </si>
  <si>
    <t>above 35  up to 95 Sq.mm.</t>
  </si>
  <si>
    <t>Point</t>
  </si>
  <si>
    <t>Metre</t>
  </si>
  <si>
    <t>Meter</t>
  </si>
  <si>
    <t xml:space="preserve">No.  </t>
  </si>
  <si>
    <t>No.</t>
  </si>
  <si>
    <t>6 x 16 sq.mm.</t>
  </si>
  <si>
    <t xml:space="preserve">15/16 A switch </t>
  </si>
  <si>
    <t xml:space="preserve">6 pin 15/16 A socket outlet </t>
  </si>
  <si>
    <t xml:space="preserve">6 Module </t>
  </si>
  <si>
    <t>Single pole 5 A to 32 A</t>
  </si>
  <si>
    <t xml:space="preserve">Supplying and fixing single pole blanking plate in the existing MCB DB complete etc. as required. </t>
  </si>
  <si>
    <t xml:space="preserve">6 A pin 2/3 pin socket outlet </t>
  </si>
  <si>
    <t xml:space="preserve">Supplying and fixing following way, horizontal type three pole and neutral, sheet steel, MCB distribution board, 415 V, on surface/ recess, complete with tinned copper bus bar, neutral bus bar, earth bar, din bar, interconnections, powder painted including earthing etc. as required. (But without </t>
  </si>
  <si>
    <t xml:space="preserve">6 way (4 +18), Double door </t>
  </si>
  <si>
    <t>item no.75</t>
  </si>
  <si>
    <t>item no.76</t>
  </si>
  <si>
    <t>item no.77</t>
  </si>
  <si>
    <t>item no.78</t>
  </si>
  <si>
    <t>item no.79</t>
  </si>
  <si>
    <t>item no.80</t>
  </si>
  <si>
    <t>item no.81</t>
  </si>
  <si>
    <t>item no.82</t>
  </si>
  <si>
    <t>item no.83</t>
  </si>
  <si>
    <t>item no.84</t>
  </si>
  <si>
    <t>Name of Work: Providing and making network points and power points in various rooms of academic buildings, IIT Kanpur</t>
  </si>
  <si>
    <t>NIT No:  Electrical/05/10/2023-1</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</si>
</sst>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quot;$&quot;#,##0.00"/>
  </numFmts>
  <fonts count="65">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b/>
      <sz val="14"/>
      <name val="Arial"/>
      <family val="2"/>
    </font>
    <font>
      <sz val="8"/>
      <name val="Calibri"/>
      <family val="2"/>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2"/>
      <color indexed="8"/>
      <name val="Times New Roman"/>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12"/>
      <color rgb="FF000000"/>
      <name val="Times New Roman"/>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8"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69">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4" fillId="0" borderId="12" xfId="59" applyNumberFormat="1" applyFont="1" applyFill="1" applyBorder="1" applyAlignment="1">
      <alignment vertical="top" wrapText="1"/>
      <protection/>
    </xf>
    <xf numFmtId="0" fontId="4" fillId="0" borderId="12" xfId="0" applyFont="1" applyFill="1" applyBorder="1" applyAlignment="1">
      <alignment horizontal="center" vertical="top"/>
    </xf>
    <xf numFmtId="0" fontId="4" fillId="0" borderId="0" xfId="56" applyNumberFormat="1" applyFont="1" applyFill="1" applyAlignment="1">
      <alignment vertical="top" wrapText="1"/>
      <protection/>
    </xf>
    <xf numFmtId="0" fontId="7" fillId="0" borderId="12" xfId="56" applyNumberFormat="1" applyFont="1" applyFill="1" applyBorder="1" applyAlignment="1">
      <alignment horizontal="center" vertical="top" wrapText="1"/>
      <protection/>
    </xf>
    <xf numFmtId="0" fontId="23" fillId="0" borderId="12" xfId="56" applyNumberFormat="1" applyFont="1" applyFill="1" applyBorder="1" applyAlignment="1">
      <alignment horizontal="center" vertical="top" wrapText="1"/>
      <protection/>
    </xf>
    <xf numFmtId="2" fontId="7" fillId="0" borderId="12" xfId="59" applyNumberFormat="1" applyFont="1" applyFill="1" applyBorder="1" applyAlignment="1">
      <alignment horizontal="center" vertical="center"/>
      <protection/>
    </xf>
    <xf numFmtId="0" fontId="62" fillId="0" borderId="12" xfId="0" applyFont="1" applyFill="1" applyBorder="1" applyAlignment="1">
      <alignment horizontal="center" vertical="center"/>
    </xf>
    <xf numFmtId="2" fontId="0" fillId="0" borderId="12" xfId="0" applyNumberFormat="1" applyFill="1" applyBorder="1" applyAlignment="1">
      <alignment horizontal="center" vertical="center"/>
    </xf>
    <xf numFmtId="0" fontId="25" fillId="0" borderId="12" xfId="0" applyFont="1" applyFill="1" applyBorder="1" applyAlignment="1">
      <alignment horizontal="justify" vertical="top" wrapText="1"/>
    </xf>
    <xf numFmtId="2" fontId="25" fillId="0" borderId="12" xfId="0" applyNumberFormat="1" applyFont="1" applyFill="1" applyBorder="1" applyAlignment="1">
      <alignment horizontal="center" vertical="center"/>
    </xf>
    <xf numFmtId="0" fontId="25" fillId="0" borderId="12" xfId="0" applyFont="1" applyFill="1" applyBorder="1" applyAlignment="1">
      <alignment horizontal="center" vertical="center"/>
    </xf>
    <xf numFmtId="0" fontId="63" fillId="0" borderId="12" xfId="0" applyFont="1" applyFill="1" applyBorder="1" applyAlignment="1">
      <alignment horizontal="justify" vertical="justify" wrapText="1"/>
    </xf>
    <xf numFmtId="2" fontId="63" fillId="0" borderId="12" xfId="0" applyNumberFormat="1" applyFont="1" applyFill="1" applyBorder="1" applyAlignment="1">
      <alignment horizontal="center" vertical="center"/>
    </xf>
    <xf numFmtId="0" fontId="63" fillId="0" borderId="12" xfId="0" applyFont="1" applyFill="1" applyBorder="1" applyAlignment="1">
      <alignment horizontal="center" vertical="center"/>
    </xf>
    <xf numFmtId="0" fontId="25" fillId="0" borderId="12" xfId="0" applyFont="1" applyFill="1" applyBorder="1" applyAlignment="1">
      <alignment horizontal="left" wrapText="1"/>
    </xf>
    <xf numFmtId="0" fontId="7" fillId="0" borderId="12" xfId="59" applyNumberFormat="1" applyFont="1" applyFill="1" applyBorder="1" applyAlignment="1">
      <alignment horizontal="center" vertical="top" wrapText="1"/>
      <protection/>
    </xf>
    <xf numFmtId="0" fontId="13" fillId="0" borderId="12" xfId="59" applyNumberFormat="1" applyFont="1" applyFill="1" applyBorder="1" applyAlignment="1">
      <alignment vertical="top" wrapText="1"/>
      <protection/>
    </xf>
    <xf numFmtId="2" fontId="7" fillId="0" borderId="12" xfId="56" applyNumberFormat="1" applyFont="1" applyFill="1" applyBorder="1" applyAlignment="1" applyProtection="1">
      <alignment horizontal="center" vertical="center"/>
      <protection locked="0"/>
    </xf>
    <xf numFmtId="2" fontId="4" fillId="0" borderId="12" xfId="59" applyNumberFormat="1" applyFont="1" applyFill="1" applyBorder="1" applyAlignment="1">
      <alignment horizontal="center" vertical="center"/>
      <protection/>
    </xf>
    <xf numFmtId="2" fontId="4" fillId="0" borderId="12" xfId="56" applyNumberFormat="1" applyFont="1" applyFill="1" applyBorder="1" applyAlignment="1">
      <alignment horizontal="center" vertical="center"/>
      <protection/>
    </xf>
    <xf numFmtId="2" fontId="7" fillId="33" borderId="12" xfId="56" applyNumberFormat="1" applyFont="1" applyFill="1" applyBorder="1" applyAlignment="1" applyProtection="1">
      <alignment horizontal="center" vertical="center"/>
      <protection locked="0"/>
    </xf>
    <xf numFmtId="2" fontId="7" fillId="0" borderId="12" xfId="56" applyNumberFormat="1" applyFont="1" applyFill="1" applyBorder="1" applyAlignment="1" applyProtection="1">
      <alignment horizontal="center" vertical="center" wrapText="1"/>
      <protection locked="0"/>
    </xf>
    <xf numFmtId="2" fontId="7" fillId="0" borderId="12" xfId="58" applyNumberFormat="1" applyFont="1" applyFill="1" applyBorder="1" applyAlignment="1">
      <alignment horizontal="right" vertical="top"/>
      <protection/>
    </xf>
    <xf numFmtId="0" fontId="7" fillId="0" borderId="12"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14" fillId="0" borderId="12" xfId="59" applyNumberFormat="1" applyFont="1" applyFill="1" applyBorder="1" applyAlignment="1">
      <alignment vertical="top"/>
      <protection/>
    </xf>
    <xf numFmtId="0" fontId="4" fillId="0" borderId="12" xfId="56" applyNumberFormat="1" applyFont="1" applyFill="1" applyBorder="1" applyAlignment="1">
      <alignment vertical="top"/>
      <protection/>
    </xf>
    <xf numFmtId="2" fontId="14" fillId="0" borderId="12" xfId="59" applyNumberFormat="1" applyFont="1" applyFill="1" applyBorder="1" applyAlignment="1">
      <alignment vertical="top"/>
      <protection/>
    </xf>
    <xf numFmtId="0" fontId="15" fillId="0" borderId="12" xfId="56" applyNumberFormat="1" applyFont="1" applyFill="1" applyBorder="1" applyAlignment="1" applyProtection="1">
      <alignment vertical="top"/>
      <protection/>
    </xf>
    <xf numFmtId="0" fontId="16" fillId="0" borderId="12" xfId="59" applyNumberFormat="1" applyFont="1" applyFill="1" applyBorder="1" applyAlignment="1" applyProtection="1">
      <alignment vertical="center" wrapText="1"/>
      <protection locked="0"/>
    </xf>
    <xf numFmtId="0" fontId="17" fillId="33" borderId="12" xfId="59" applyNumberFormat="1" applyFont="1" applyFill="1" applyBorder="1" applyAlignment="1" applyProtection="1">
      <alignment vertical="center" wrapText="1"/>
      <protection locked="0"/>
    </xf>
    <xf numFmtId="10" fontId="18" fillId="33" borderId="12" xfId="66" applyNumberFormat="1" applyFont="1" applyFill="1" applyBorder="1" applyAlignment="1" applyProtection="1">
      <alignment horizontal="center" vertical="center"/>
      <protection locked="0"/>
    </xf>
    <xf numFmtId="0" fontId="15" fillId="0" borderId="12" xfId="59" applyNumberFormat="1" applyFont="1" applyFill="1" applyBorder="1" applyAlignment="1">
      <alignment vertical="top"/>
      <protection/>
    </xf>
    <xf numFmtId="0" fontId="4" fillId="0" borderId="12" xfId="56" applyNumberFormat="1" applyFont="1" applyFill="1" applyBorder="1" applyAlignment="1" applyProtection="1">
      <alignment vertical="top"/>
      <protection/>
    </xf>
    <xf numFmtId="0" fontId="12" fillId="0" borderId="12" xfId="59" applyNumberFormat="1" applyFont="1" applyFill="1" applyBorder="1" applyAlignment="1" applyProtection="1">
      <alignment vertical="center" wrapText="1"/>
      <protection locked="0"/>
    </xf>
    <xf numFmtId="0" fontId="12" fillId="0" borderId="12" xfId="66" applyNumberFormat="1" applyFont="1" applyFill="1" applyBorder="1" applyAlignment="1" applyProtection="1">
      <alignment vertical="center" wrapText="1"/>
      <protection locked="0"/>
    </xf>
    <xf numFmtId="0" fontId="16" fillId="0" borderId="12" xfId="59" applyNumberFormat="1" applyFont="1" applyFill="1" applyBorder="1" applyAlignment="1" applyProtection="1">
      <alignment vertical="center" wrapText="1"/>
      <protection/>
    </xf>
    <xf numFmtId="2" fontId="19" fillId="0" borderId="12" xfId="59" applyNumberFormat="1" applyFont="1" applyFill="1" applyBorder="1" applyAlignment="1">
      <alignment vertical="top"/>
      <protection/>
    </xf>
    <xf numFmtId="2" fontId="14" fillId="0" borderId="12" xfId="59" applyNumberFormat="1" applyFont="1" applyFill="1" applyBorder="1" applyAlignment="1">
      <alignment horizontal="right" vertical="top"/>
      <protection/>
    </xf>
    <xf numFmtId="0" fontId="7" fillId="0" borderId="12" xfId="56" applyNumberFormat="1" applyFont="1" applyFill="1" applyBorder="1" applyAlignment="1" applyProtection="1">
      <alignment horizontal="center" vertical="top"/>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3" xfId="56" applyNumberFormat="1" applyFont="1" applyFill="1" applyBorder="1" applyAlignment="1" applyProtection="1">
      <alignment horizontal="center" wrapText="1"/>
      <protection locked="0"/>
    </xf>
    <xf numFmtId="0" fontId="7" fillId="34" borderId="14" xfId="59" applyNumberFormat="1" applyFont="1" applyFill="1" applyBorder="1" applyAlignment="1" applyProtection="1">
      <alignment horizontal="left" vertical="top"/>
      <protection locked="0"/>
    </xf>
    <xf numFmtId="0" fontId="14" fillId="0" borderId="12" xfId="59" applyNumberFormat="1" applyFont="1" applyFill="1" applyBorder="1" applyAlignment="1">
      <alignment horizontal="center" vertical="top" wrapText="1"/>
      <protection/>
    </xf>
    <xf numFmtId="0" fontId="11" fillId="0" borderId="14" xfId="56" applyNumberFormat="1" applyFont="1" applyFill="1" applyBorder="1" applyAlignment="1">
      <alignment horizontal="center" vertical="center" wrapText="1"/>
      <protection/>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00"/>
  <sheetViews>
    <sheetView showGridLines="0" zoomScale="75" zoomScaleNormal="75" zoomScalePageLayoutView="0" workbookViewId="0" topLeftCell="A1">
      <selection activeCell="E99" sqref="E99"/>
    </sheetView>
  </sheetViews>
  <sheetFormatPr defaultColWidth="9.140625" defaultRowHeight="15"/>
  <cols>
    <col min="1" max="1" width="9.57421875" style="1" customWidth="1"/>
    <col min="2" max="2" width="65.57421875" style="1" customWidth="1"/>
    <col min="3" max="3" width="22.421875" style="1" hidden="1" customWidth="1"/>
    <col min="4" max="4" width="10.57421875" style="1" customWidth="1"/>
    <col min="5" max="5" width="9.28125" style="1" customWidth="1"/>
    <col min="6" max="6" width="18.421875" style="1" customWidth="1"/>
    <col min="7" max="13" width="0" style="1" hidden="1" customWidth="1"/>
    <col min="14" max="14" width="0" style="2" hidden="1" customWidth="1"/>
    <col min="15" max="51" width="0" style="1" hidden="1" customWidth="1"/>
    <col min="52" max="52" width="0.13671875" style="1" customWidth="1"/>
    <col min="53" max="53" width="17.57421875" style="1" customWidth="1"/>
    <col min="54" max="54" width="1.28515625" style="1" hidden="1" customWidth="1"/>
    <col min="55" max="55" width="43.57421875" style="1" customWidth="1"/>
    <col min="56" max="238" width="9.140625" style="1" customWidth="1"/>
    <col min="239" max="243" width="9.140625" style="3" customWidth="1"/>
    <col min="244" max="16384" width="9.140625" style="1" customWidth="1"/>
  </cols>
  <sheetData>
    <row r="1" spans="1:243" s="4" customFormat="1" ht="27" customHeight="1">
      <c r="A1" s="61" t="str">
        <f>B2&amp;" BoQ"</f>
        <v>Percentage BoQ</v>
      </c>
      <c r="B1" s="61"/>
      <c r="C1" s="61"/>
      <c r="D1" s="61"/>
      <c r="E1" s="61"/>
      <c r="F1" s="61"/>
      <c r="G1" s="61"/>
      <c r="H1" s="61"/>
      <c r="I1" s="61"/>
      <c r="J1" s="61"/>
      <c r="K1" s="61"/>
      <c r="L1" s="61"/>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62" t="s">
        <v>128</v>
      </c>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IE4" s="10"/>
      <c r="IF4" s="10"/>
      <c r="IG4" s="10"/>
      <c r="IH4" s="10"/>
      <c r="II4" s="10"/>
    </row>
    <row r="5" spans="1:243" s="9" customFormat="1" ht="38.25" customHeight="1">
      <c r="A5" s="62" t="s">
        <v>228</v>
      </c>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IE5" s="10"/>
      <c r="IF5" s="10"/>
      <c r="IG5" s="10"/>
      <c r="IH5" s="10"/>
      <c r="II5" s="10"/>
    </row>
    <row r="6" spans="1:243" s="9" customFormat="1" ht="30.75" customHeight="1">
      <c r="A6" s="62" t="s">
        <v>229</v>
      </c>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IE6" s="10"/>
      <c r="IF6" s="10"/>
      <c r="IG6" s="10"/>
      <c r="IH6" s="10"/>
      <c r="II6" s="10"/>
    </row>
    <row r="7" spans="1:243" s="9" customFormat="1" ht="29.25" customHeight="1" hidden="1">
      <c r="A7" s="63" t="s">
        <v>7</v>
      </c>
      <c r="B7" s="63"/>
      <c r="C7" s="63"/>
      <c r="D7" s="63"/>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c r="AY7" s="63"/>
      <c r="AZ7" s="63"/>
      <c r="BA7" s="63"/>
      <c r="BB7" s="63"/>
      <c r="BC7" s="63"/>
      <c r="IE7" s="10"/>
      <c r="IF7" s="10"/>
      <c r="IG7" s="10"/>
      <c r="IH7" s="10"/>
      <c r="II7" s="10"/>
    </row>
    <row r="8" spans="1:243" s="12" customFormat="1" ht="105">
      <c r="A8" s="11" t="s">
        <v>50</v>
      </c>
      <c r="B8" s="64"/>
      <c r="C8" s="64"/>
      <c r="D8" s="64"/>
      <c r="E8" s="64"/>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4"/>
      <c r="AZ8" s="64"/>
      <c r="BA8" s="64"/>
      <c r="BB8" s="64"/>
      <c r="BC8" s="64"/>
      <c r="IE8" s="13"/>
      <c r="IF8" s="13"/>
      <c r="IG8" s="13"/>
      <c r="IH8" s="13"/>
      <c r="II8" s="13"/>
    </row>
    <row r="9" spans="1:243" s="14" customFormat="1" ht="61.5" customHeight="1">
      <c r="A9" s="66" t="s">
        <v>8</v>
      </c>
      <c r="B9" s="66"/>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24" t="s">
        <v>15</v>
      </c>
      <c r="B11" s="24" t="s">
        <v>16</v>
      </c>
      <c r="C11" s="24" t="s">
        <v>17</v>
      </c>
      <c r="D11" s="24" t="s">
        <v>18</v>
      </c>
      <c r="E11" s="24" t="s">
        <v>19</v>
      </c>
      <c r="F11" s="24" t="s">
        <v>51</v>
      </c>
      <c r="G11" s="24"/>
      <c r="H11" s="24"/>
      <c r="I11" s="24" t="s">
        <v>20</v>
      </c>
      <c r="J11" s="24" t="s">
        <v>21</v>
      </c>
      <c r="K11" s="24" t="s">
        <v>22</v>
      </c>
      <c r="L11" s="24" t="s">
        <v>23</v>
      </c>
      <c r="M11" s="36" t="s">
        <v>24</v>
      </c>
      <c r="N11" s="24" t="s">
        <v>25</v>
      </c>
      <c r="O11" s="24" t="s">
        <v>26</v>
      </c>
      <c r="P11" s="24" t="s">
        <v>27</v>
      </c>
      <c r="Q11" s="24" t="s">
        <v>28</v>
      </c>
      <c r="R11" s="24"/>
      <c r="S11" s="24"/>
      <c r="T11" s="24" t="s">
        <v>29</v>
      </c>
      <c r="U11" s="24" t="s">
        <v>30</v>
      </c>
      <c r="V11" s="24" t="s">
        <v>31</v>
      </c>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37" t="s">
        <v>60</v>
      </c>
      <c r="BB11" s="37" t="s">
        <v>32</v>
      </c>
      <c r="BC11" s="37" t="s">
        <v>33</v>
      </c>
      <c r="IE11" s="18"/>
      <c r="IF11" s="18"/>
      <c r="IG11" s="18"/>
      <c r="IH11" s="18"/>
      <c r="II11" s="18"/>
    </row>
    <row r="12" spans="1:243" s="17" customFormat="1" ht="15">
      <c r="A12" s="24">
        <v>1</v>
      </c>
      <c r="B12" s="24">
        <v>2</v>
      </c>
      <c r="C12" s="24">
        <v>3</v>
      </c>
      <c r="D12" s="24">
        <v>4</v>
      </c>
      <c r="E12" s="24">
        <v>5</v>
      </c>
      <c r="F12" s="24">
        <v>6</v>
      </c>
      <c r="G12" s="24">
        <v>7</v>
      </c>
      <c r="H12" s="24">
        <v>8</v>
      </c>
      <c r="I12" s="24">
        <v>9</v>
      </c>
      <c r="J12" s="24">
        <v>10</v>
      </c>
      <c r="K12" s="24">
        <v>11</v>
      </c>
      <c r="L12" s="24">
        <v>12</v>
      </c>
      <c r="M12" s="24">
        <v>13</v>
      </c>
      <c r="N12" s="24">
        <v>14</v>
      </c>
      <c r="O12" s="24">
        <v>15</v>
      </c>
      <c r="P12" s="24">
        <v>16</v>
      </c>
      <c r="Q12" s="24">
        <v>17</v>
      </c>
      <c r="R12" s="24">
        <v>18</v>
      </c>
      <c r="S12" s="24">
        <v>19</v>
      </c>
      <c r="T12" s="24">
        <v>20</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7</v>
      </c>
      <c r="BB12" s="24">
        <v>54</v>
      </c>
      <c r="BC12" s="24">
        <v>8</v>
      </c>
      <c r="IE12" s="18"/>
      <c r="IF12" s="18"/>
      <c r="IG12" s="18"/>
      <c r="IH12" s="18"/>
      <c r="II12" s="18"/>
    </row>
    <row r="13" spans="1:243" s="17" customFormat="1" ht="18">
      <c r="A13" s="24">
        <v>1</v>
      </c>
      <c r="B13" s="25" t="s">
        <v>72</v>
      </c>
      <c r="C13" s="24"/>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IA13" s="17">
        <v>1</v>
      </c>
      <c r="IB13" s="17" t="s">
        <v>72</v>
      </c>
      <c r="IE13" s="18"/>
      <c r="IF13" s="18"/>
      <c r="IG13" s="18"/>
      <c r="IH13" s="18"/>
      <c r="II13" s="18"/>
    </row>
    <row r="14" spans="1:243" s="19" customFormat="1" ht="87.75" customHeight="1">
      <c r="A14" s="22">
        <v>1.01</v>
      </c>
      <c r="B14" s="29" t="s">
        <v>135</v>
      </c>
      <c r="C14" s="27" t="s">
        <v>53</v>
      </c>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IA14" s="19">
        <v>1.01</v>
      </c>
      <c r="IB14" s="19" t="s">
        <v>135</v>
      </c>
      <c r="IC14" s="19" t="s">
        <v>53</v>
      </c>
      <c r="IE14" s="20"/>
      <c r="IF14" s="20" t="s">
        <v>34</v>
      </c>
      <c r="IG14" s="20" t="s">
        <v>35</v>
      </c>
      <c r="IH14" s="20">
        <v>10</v>
      </c>
      <c r="II14" s="20" t="s">
        <v>36</v>
      </c>
    </row>
    <row r="15" spans="1:243" s="19" customFormat="1" ht="32.25" customHeight="1">
      <c r="A15" s="24">
        <v>1.02</v>
      </c>
      <c r="B15" s="29" t="s">
        <v>136</v>
      </c>
      <c r="C15" s="27" t="s">
        <v>54</v>
      </c>
      <c r="D15" s="30">
        <v>14</v>
      </c>
      <c r="E15" s="31" t="s">
        <v>204</v>
      </c>
      <c r="F15" s="28">
        <v>783.87</v>
      </c>
      <c r="G15" s="38"/>
      <c r="H15" s="38"/>
      <c r="I15" s="39" t="s">
        <v>38</v>
      </c>
      <c r="J15" s="40">
        <f>IF(I15="Less(-)",-1,1)</f>
        <v>1</v>
      </c>
      <c r="K15" s="38" t="s">
        <v>39</v>
      </c>
      <c r="L15" s="38" t="s">
        <v>4</v>
      </c>
      <c r="M15" s="41"/>
      <c r="N15" s="38"/>
      <c r="O15" s="38"/>
      <c r="P15" s="42"/>
      <c r="Q15" s="38"/>
      <c r="R15" s="38"/>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26">
        <f>(total_amount_ba($B$2,$D$2,D15,F15,J15,K15,M15))</f>
        <v>10974.18</v>
      </c>
      <c r="BB15" s="43">
        <f>BA15+SUM(N15:AZ15)</f>
        <v>10974.18</v>
      </c>
      <c r="BC15" s="21" t="str">
        <f>SpellNumber(L15,BB15)</f>
        <v>INR  Ten Thousand Nine Hundred &amp; Seventy Four  and Paise Eighteen Only</v>
      </c>
      <c r="IA15" s="19">
        <v>1.02</v>
      </c>
      <c r="IB15" s="19" t="s">
        <v>136</v>
      </c>
      <c r="IC15" s="19" t="s">
        <v>54</v>
      </c>
      <c r="ID15" s="19">
        <v>14</v>
      </c>
      <c r="IE15" s="20" t="s">
        <v>204</v>
      </c>
      <c r="IF15" s="20" t="s">
        <v>40</v>
      </c>
      <c r="IG15" s="20" t="s">
        <v>35</v>
      </c>
      <c r="IH15" s="20">
        <v>123.223</v>
      </c>
      <c r="II15" s="20" t="s">
        <v>37</v>
      </c>
    </row>
    <row r="16" spans="1:243" s="19" customFormat="1" ht="56.25" customHeight="1">
      <c r="A16" s="22">
        <v>1.03</v>
      </c>
      <c r="B16" s="29" t="s">
        <v>137</v>
      </c>
      <c r="C16" s="27" t="s">
        <v>55</v>
      </c>
      <c r="D16" s="60"/>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IA16" s="19">
        <v>1.03</v>
      </c>
      <c r="IB16" s="19" t="s">
        <v>137</v>
      </c>
      <c r="IC16" s="19" t="s">
        <v>55</v>
      </c>
      <c r="IE16" s="20"/>
      <c r="IF16" s="20" t="s">
        <v>41</v>
      </c>
      <c r="IG16" s="20" t="s">
        <v>42</v>
      </c>
      <c r="IH16" s="20">
        <v>213</v>
      </c>
      <c r="II16" s="20" t="s">
        <v>37</v>
      </c>
    </row>
    <row r="17" spans="1:243" s="19" customFormat="1" ht="36" customHeight="1">
      <c r="A17" s="22">
        <v>1.04</v>
      </c>
      <c r="B17" s="29" t="s">
        <v>138</v>
      </c>
      <c r="C17" s="27" t="s">
        <v>61</v>
      </c>
      <c r="D17" s="30">
        <v>65</v>
      </c>
      <c r="E17" s="31" t="s">
        <v>205</v>
      </c>
      <c r="F17" s="28">
        <v>83.3</v>
      </c>
      <c r="G17" s="38"/>
      <c r="H17" s="38"/>
      <c r="I17" s="39" t="s">
        <v>38</v>
      </c>
      <c r="J17" s="40">
        <f aca="true" t="shared" si="0" ref="J17:J79">IF(I17="Less(-)",-1,1)</f>
        <v>1</v>
      </c>
      <c r="K17" s="38" t="s">
        <v>39</v>
      </c>
      <c r="L17" s="38" t="s">
        <v>4</v>
      </c>
      <c r="M17" s="41"/>
      <c r="N17" s="38"/>
      <c r="O17" s="38"/>
      <c r="P17" s="42"/>
      <c r="Q17" s="38"/>
      <c r="R17" s="38"/>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26">
        <f aca="true" t="shared" si="1" ref="BA17:BA79">(total_amount_ba($B$2,$D$2,D17,F17,J17,K17,M17))</f>
        <v>5414.5</v>
      </c>
      <c r="BB17" s="43">
        <f aca="true" t="shared" si="2" ref="BB17:BB79">BA17+SUM(N17:AZ17)</f>
        <v>5414.5</v>
      </c>
      <c r="BC17" s="21" t="str">
        <f aca="true" t="shared" si="3" ref="BC17:BC79">SpellNumber(L17,BB17)</f>
        <v>INR  Five Thousand Four Hundred &amp; Fourteen  and Paise Fifty Only</v>
      </c>
      <c r="IA17" s="19">
        <v>1.04</v>
      </c>
      <c r="IB17" s="19" t="s">
        <v>138</v>
      </c>
      <c r="IC17" s="19" t="s">
        <v>61</v>
      </c>
      <c r="ID17" s="19">
        <v>65</v>
      </c>
      <c r="IE17" s="20" t="s">
        <v>205</v>
      </c>
      <c r="IF17" s="20"/>
      <c r="IG17" s="20"/>
      <c r="IH17" s="20"/>
      <c r="II17" s="20"/>
    </row>
    <row r="18" spans="1:243" s="19" customFormat="1" ht="33.75" customHeight="1">
      <c r="A18" s="24">
        <v>1.05</v>
      </c>
      <c r="B18" s="29" t="s">
        <v>139</v>
      </c>
      <c r="C18" s="27" t="s">
        <v>56</v>
      </c>
      <c r="D18" s="30">
        <v>150</v>
      </c>
      <c r="E18" s="31" t="s">
        <v>205</v>
      </c>
      <c r="F18" s="28">
        <v>120.12</v>
      </c>
      <c r="G18" s="38"/>
      <c r="H18" s="38"/>
      <c r="I18" s="39" t="s">
        <v>38</v>
      </c>
      <c r="J18" s="40">
        <f t="shared" si="0"/>
        <v>1</v>
      </c>
      <c r="K18" s="38" t="s">
        <v>39</v>
      </c>
      <c r="L18" s="38" t="s">
        <v>4</v>
      </c>
      <c r="M18" s="41"/>
      <c r="N18" s="38"/>
      <c r="O18" s="38"/>
      <c r="P18" s="42"/>
      <c r="Q18" s="38"/>
      <c r="R18" s="38"/>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26">
        <f t="shared" si="1"/>
        <v>18018</v>
      </c>
      <c r="BB18" s="43">
        <f t="shared" si="2"/>
        <v>18018</v>
      </c>
      <c r="BC18" s="21" t="str">
        <f t="shared" si="3"/>
        <v>INR  Eighteen Thousand  &amp;Eighteen  Only</v>
      </c>
      <c r="IA18" s="19">
        <v>1.05</v>
      </c>
      <c r="IB18" s="23" t="s">
        <v>139</v>
      </c>
      <c r="IC18" s="19" t="s">
        <v>56</v>
      </c>
      <c r="ID18" s="19">
        <v>150</v>
      </c>
      <c r="IE18" s="20" t="s">
        <v>205</v>
      </c>
      <c r="IF18" s="20"/>
      <c r="IG18" s="20"/>
      <c r="IH18" s="20"/>
      <c r="II18" s="20"/>
    </row>
    <row r="19" spans="1:243" s="19" customFormat="1" ht="24" customHeight="1">
      <c r="A19" s="22">
        <v>1.06</v>
      </c>
      <c r="B19" s="29" t="s">
        <v>140</v>
      </c>
      <c r="C19" s="27" t="s">
        <v>62</v>
      </c>
      <c r="D19" s="30">
        <v>320</v>
      </c>
      <c r="E19" s="31" t="s">
        <v>205</v>
      </c>
      <c r="F19" s="28">
        <v>180.62</v>
      </c>
      <c r="G19" s="38"/>
      <c r="H19" s="38"/>
      <c r="I19" s="39" t="s">
        <v>38</v>
      </c>
      <c r="J19" s="40">
        <f t="shared" si="0"/>
        <v>1</v>
      </c>
      <c r="K19" s="38" t="s">
        <v>39</v>
      </c>
      <c r="L19" s="38" t="s">
        <v>4</v>
      </c>
      <c r="M19" s="41"/>
      <c r="N19" s="38"/>
      <c r="O19" s="38"/>
      <c r="P19" s="42"/>
      <c r="Q19" s="38"/>
      <c r="R19" s="38"/>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26">
        <f t="shared" si="1"/>
        <v>57798.4</v>
      </c>
      <c r="BB19" s="43">
        <f t="shared" si="2"/>
        <v>57798.4</v>
      </c>
      <c r="BC19" s="21" t="str">
        <f t="shared" si="3"/>
        <v>INR  Fifty Seven Thousand Seven Hundred &amp; Ninety Eight  and Paise Forty Only</v>
      </c>
      <c r="IA19" s="19">
        <v>1.06</v>
      </c>
      <c r="IB19" s="19" t="s">
        <v>140</v>
      </c>
      <c r="IC19" s="19" t="s">
        <v>62</v>
      </c>
      <c r="ID19" s="19">
        <v>320</v>
      </c>
      <c r="IE19" s="20" t="s">
        <v>205</v>
      </c>
      <c r="IF19" s="20"/>
      <c r="IG19" s="20"/>
      <c r="IH19" s="20"/>
      <c r="II19" s="20"/>
    </row>
    <row r="20" spans="1:243" s="19" customFormat="1" ht="30.75" customHeight="1">
      <c r="A20" s="22">
        <v>1.07</v>
      </c>
      <c r="B20" s="29" t="s">
        <v>141</v>
      </c>
      <c r="C20" s="27" t="s">
        <v>63</v>
      </c>
      <c r="D20" s="30">
        <v>60</v>
      </c>
      <c r="E20" s="31" t="s">
        <v>205</v>
      </c>
      <c r="F20" s="28">
        <v>524.33</v>
      </c>
      <c r="G20" s="38"/>
      <c r="H20" s="38"/>
      <c r="I20" s="39" t="s">
        <v>38</v>
      </c>
      <c r="J20" s="40">
        <f t="shared" si="0"/>
        <v>1</v>
      </c>
      <c r="K20" s="38" t="s">
        <v>39</v>
      </c>
      <c r="L20" s="38" t="s">
        <v>4</v>
      </c>
      <c r="M20" s="41"/>
      <c r="N20" s="38"/>
      <c r="O20" s="38"/>
      <c r="P20" s="42"/>
      <c r="Q20" s="38"/>
      <c r="R20" s="38"/>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26">
        <f t="shared" si="1"/>
        <v>31459.8</v>
      </c>
      <c r="BB20" s="43">
        <f t="shared" si="2"/>
        <v>31459.8</v>
      </c>
      <c r="BC20" s="21" t="str">
        <f t="shared" si="3"/>
        <v>INR  Thirty One Thousand Four Hundred &amp; Fifty Nine  and Paise Eighty Only</v>
      </c>
      <c r="IA20" s="19">
        <v>1.07</v>
      </c>
      <c r="IB20" s="23" t="s">
        <v>141</v>
      </c>
      <c r="IC20" s="19" t="s">
        <v>63</v>
      </c>
      <c r="ID20" s="19">
        <v>60</v>
      </c>
      <c r="IE20" s="20" t="s">
        <v>205</v>
      </c>
      <c r="IF20" s="20"/>
      <c r="IG20" s="20"/>
      <c r="IH20" s="20"/>
      <c r="II20" s="20"/>
    </row>
    <row r="21" spans="1:243" s="19" customFormat="1" ht="26.25" customHeight="1">
      <c r="A21" s="24">
        <v>1.08</v>
      </c>
      <c r="B21" s="32" t="s">
        <v>142</v>
      </c>
      <c r="C21" s="27" t="s">
        <v>57</v>
      </c>
      <c r="D21" s="33">
        <v>20</v>
      </c>
      <c r="E21" s="34" t="s">
        <v>206</v>
      </c>
      <c r="F21" s="28">
        <v>351.6</v>
      </c>
      <c r="G21" s="38"/>
      <c r="H21" s="38"/>
      <c r="I21" s="39" t="s">
        <v>38</v>
      </c>
      <c r="J21" s="40">
        <f t="shared" si="0"/>
        <v>1</v>
      </c>
      <c r="K21" s="38" t="s">
        <v>39</v>
      </c>
      <c r="L21" s="38" t="s">
        <v>4</v>
      </c>
      <c r="M21" s="41"/>
      <c r="N21" s="38"/>
      <c r="O21" s="38"/>
      <c r="P21" s="42"/>
      <c r="Q21" s="38"/>
      <c r="R21" s="38"/>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26">
        <f t="shared" si="1"/>
        <v>7032</v>
      </c>
      <c r="BB21" s="43">
        <f t="shared" si="2"/>
        <v>7032</v>
      </c>
      <c r="BC21" s="21" t="str">
        <f t="shared" si="3"/>
        <v>INR  Seven Thousand  &amp;Thirty Two  Only</v>
      </c>
      <c r="IA21" s="19">
        <v>1.08</v>
      </c>
      <c r="IB21" s="19" t="s">
        <v>142</v>
      </c>
      <c r="IC21" s="19" t="s">
        <v>57</v>
      </c>
      <c r="ID21" s="19">
        <v>20</v>
      </c>
      <c r="IE21" s="20" t="s">
        <v>206</v>
      </c>
      <c r="IF21" s="20" t="s">
        <v>34</v>
      </c>
      <c r="IG21" s="20" t="s">
        <v>43</v>
      </c>
      <c r="IH21" s="20">
        <v>10</v>
      </c>
      <c r="II21" s="20" t="s">
        <v>37</v>
      </c>
    </row>
    <row r="22" spans="1:243" s="19" customFormat="1" ht="54" customHeight="1">
      <c r="A22" s="22">
        <v>1.09</v>
      </c>
      <c r="B22" s="32" t="s">
        <v>209</v>
      </c>
      <c r="C22" s="27" t="s">
        <v>64</v>
      </c>
      <c r="D22" s="33">
        <v>15</v>
      </c>
      <c r="E22" s="34" t="s">
        <v>206</v>
      </c>
      <c r="F22" s="28">
        <v>1523.89</v>
      </c>
      <c r="G22" s="38"/>
      <c r="H22" s="38"/>
      <c r="I22" s="39" t="s">
        <v>38</v>
      </c>
      <c r="J22" s="40">
        <f t="shared" si="0"/>
        <v>1</v>
      </c>
      <c r="K22" s="38" t="s">
        <v>39</v>
      </c>
      <c r="L22" s="38" t="s">
        <v>4</v>
      </c>
      <c r="M22" s="41"/>
      <c r="N22" s="38"/>
      <c r="O22" s="38"/>
      <c r="P22" s="42"/>
      <c r="Q22" s="38"/>
      <c r="R22" s="38"/>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26">
        <f t="shared" si="1"/>
        <v>22858.35</v>
      </c>
      <c r="BB22" s="43">
        <f t="shared" si="2"/>
        <v>22858.35</v>
      </c>
      <c r="BC22" s="21" t="str">
        <f t="shared" si="3"/>
        <v>INR  Twenty Two Thousand Eight Hundred &amp; Fifty Eight  and Paise Thirty Five Only</v>
      </c>
      <c r="IA22" s="19">
        <v>1.09</v>
      </c>
      <c r="IB22" s="19" t="s">
        <v>209</v>
      </c>
      <c r="IC22" s="19" t="s">
        <v>64</v>
      </c>
      <c r="ID22" s="19">
        <v>15</v>
      </c>
      <c r="IE22" s="20" t="s">
        <v>206</v>
      </c>
      <c r="IF22" s="20"/>
      <c r="IG22" s="20"/>
      <c r="IH22" s="20"/>
      <c r="II22" s="20"/>
    </row>
    <row r="23" spans="1:243" s="19" customFormat="1" ht="32.25" customHeight="1">
      <c r="A23" s="22">
        <v>1.1</v>
      </c>
      <c r="B23" s="29" t="s">
        <v>143</v>
      </c>
      <c r="C23" s="27" t="s">
        <v>58</v>
      </c>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IA23" s="19">
        <v>1.1</v>
      </c>
      <c r="IB23" s="19" t="s">
        <v>143</v>
      </c>
      <c r="IC23" s="19" t="s">
        <v>58</v>
      </c>
      <c r="IE23" s="20"/>
      <c r="IF23" s="20" t="s">
        <v>40</v>
      </c>
      <c r="IG23" s="20" t="s">
        <v>35</v>
      </c>
      <c r="IH23" s="20">
        <v>123.223</v>
      </c>
      <c r="II23" s="20" t="s">
        <v>37</v>
      </c>
    </row>
    <row r="24" spans="1:243" s="19" customFormat="1" ht="30" customHeight="1">
      <c r="A24" s="24">
        <v>1.11</v>
      </c>
      <c r="B24" s="29" t="s">
        <v>144</v>
      </c>
      <c r="C24" s="27" t="s">
        <v>65</v>
      </c>
      <c r="D24" s="30">
        <v>10</v>
      </c>
      <c r="E24" s="31" t="s">
        <v>207</v>
      </c>
      <c r="F24" s="28">
        <v>90.31</v>
      </c>
      <c r="G24" s="38"/>
      <c r="H24" s="38"/>
      <c r="I24" s="39" t="s">
        <v>38</v>
      </c>
      <c r="J24" s="40">
        <f t="shared" si="0"/>
        <v>1</v>
      </c>
      <c r="K24" s="38" t="s">
        <v>39</v>
      </c>
      <c r="L24" s="38" t="s">
        <v>4</v>
      </c>
      <c r="M24" s="41"/>
      <c r="N24" s="38"/>
      <c r="O24" s="38"/>
      <c r="P24" s="42"/>
      <c r="Q24" s="38"/>
      <c r="R24" s="38"/>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26">
        <f t="shared" si="1"/>
        <v>903.1</v>
      </c>
      <c r="BB24" s="43">
        <f t="shared" si="2"/>
        <v>903.1</v>
      </c>
      <c r="BC24" s="21" t="str">
        <f t="shared" si="3"/>
        <v>INR  Nine Hundred &amp; Three  and Paise Ten Only</v>
      </c>
      <c r="IA24" s="19">
        <v>1.11</v>
      </c>
      <c r="IB24" s="19" t="s">
        <v>144</v>
      </c>
      <c r="IC24" s="19" t="s">
        <v>65</v>
      </c>
      <c r="ID24" s="19">
        <v>10</v>
      </c>
      <c r="IE24" s="20" t="s">
        <v>207</v>
      </c>
      <c r="IF24" s="20" t="s">
        <v>44</v>
      </c>
      <c r="IG24" s="20" t="s">
        <v>45</v>
      </c>
      <c r="IH24" s="20">
        <v>10</v>
      </c>
      <c r="II24" s="20" t="s">
        <v>37</v>
      </c>
    </row>
    <row r="25" spans="1:243" s="19" customFormat="1" ht="33.75" customHeight="1">
      <c r="A25" s="22">
        <v>1.12</v>
      </c>
      <c r="B25" s="29" t="s">
        <v>145</v>
      </c>
      <c r="C25" s="27" t="s">
        <v>66</v>
      </c>
      <c r="D25" s="30">
        <v>10</v>
      </c>
      <c r="E25" s="31" t="s">
        <v>207</v>
      </c>
      <c r="F25" s="28">
        <v>106.97</v>
      </c>
      <c r="G25" s="38"/>
      <c r="H25" s="38"/>
      <c r="I25" s="39" t="s">
        <v>38</v>
      </c>
      <c r="J25" s="40">
        <f t="shared" si="0"/>
        <v>1</v>
      </c>
      <c r="K25" s="38" t="s">
        <v>39</v>
      </c>
      <c r="L25" s="38" t="s">
        <v>4</v>
      </c>
      <c r="M25" s="41"/>
      <c r="N25" s="38"/>
      <c r="O25" s="38"/>
      <c r="P25" s="42"/>
      <c r="Q25" s="38"/>
      <c r="R25" s="38"/>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26">
        <f t="shared" si="1"/>
        <v>1069.7</v>
      </c>
      <c r="BB25" s="43">
        <f t="shared" si="2"/>
        <v>1069.7</v>
      </c>
      <c r="BC25" s="21" t="str">
        <f t="shared" si="3"/>
        <v>INR  One Thousand  &amp;Sixty Nine  and Paise Seventy Only</v>
      </c>
      <c r="IA25" s="19">
        <v>1.12</v>
      </c>
      <c r="IB25" s="19" t="s">
        <v>145</v>
      </c>
      <c r="IC25" s="19" t="s">
        <v>66</v>
      </c>
      <c r="ID25" s="19">
        <v>10</v>
      </c>
      <c r="IE25" s="20" t="s">
        <v>207</v>
      </c>
      <c r="IF25" s="20" t="s">
        <v>41</v>
      </c>
      <c r="IG25" s="20" t="s">
        <v>42</v>
      </c>
      <c r="IH25" s="20">
        <v>213</v>
      </c>
      <c r="II25" s="20" t="s">
        <v>37</v>
      </c>
    </row>
    <row r="26" spans="1:243" s="19" customFormat="1" ht="28.5">
      <c r="A26" s="22">
        <v>1.13</v>
      </c>
      <c r="B26" s="29" t="s">
        <v>210</v>
      </c>
      <c r="C26" s="27" t="s">
        <v>67</v>
      </c>
      <c r="D26" s="30">
        <v>22</v>
      </c>
      <c r="E26" s="31" t="s">
        <v>207</v>
      </c>
      <c r="F26" s="28">
        <v>136.78</v>
      </c>
      <c r="G26" s="38"/>
      <c r="H26" s="38"/>
      <c r="I26" s="39" t="s">
        <v>38</v>
      </c>
      <c r="J26" s="40">
        <f t="shared" si="0"/>
        <v>1</v>
      </c>
      <c r="K26" s="38" t="s">
        <v>39</v>
      </c>
      <c r="L26" s="38" t="s">
        <v>4</v>
      </c>
      <c r="M26" s="41"/>
      <c r="N26" s="38"/>
      <c r="O26" s="38"/>
      <c r="P26" s="42"/>
      <c r="Q26" s="38"/>
      <c r="R26" s="38"/>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26">
        <f t="shared" si="1"/>
        <v>3009.16</v>
      </c>
      <c r="BB26" s="43">
        <f t="shared" si="2"/>
        <v>3009.16</v>
      </c>
      <c r="BC26" s="21" t="str">
        <f t="shared" si="3"/>
        <v>INR  Three Thousand  &amp;Nine  and Paise Sixteen Only</v>
      </c>
      <c r="IA26" s="19">
        <v>1.13</v>
      </c>
      <c r="IB26" s="19" t="s">
        <v>210</v>
      </c>
      <c r="IC26" s="19" t="s">
        <v>67</v>
      </c>
      <c r="ID26" s="19">
        <v>22</v>
      </c>
      <c r="IE26" s="20" t="s">
        <v>207</v>
      </c>
      <c r="IF26" s="20"/>
      <c r="IG26" s="20"/>
      <c r="IH26" s="20"/>
      <c r="II26" s="20"/>
    </row>
    <row r="27" spans="1:243" s="19" customFormat="1" ht="28.5">
      <c r="A27" s="24">
        <v>1.14</v>
      </c>
      <c r="B27" s="29" t="s">
        <v>211</v>
      </c>
      <c r="C27" s="27" t="s">
        <v>68</v>
      </c>
      <c r="D27" s="30">
        <v>22</v>
      </c>
      <c r="E27" s="31" t="s">
        <v>207</v>
      </c>
      <c r="F27" s="28">
        <v>172.73</v>
      </c>
      <c r="G27" s="38"/>
      <c r="H27" s="38"/>
      <c r="I27" s="39" t="s">
        <v>38</v>
      </c>
      <c r="J27" s="40">
        <f t="shared" si="0"/>
        <v>1</v>
      </c>
      <c r="K27" s="38" t="s">
        <v>39</v>
      </c>
      <c r="L27" s="38" t="s">
        <v>4</v>
      </c>
      <c r="M27" s="41"/>
      <c r="N27" s="38"/>
      <c r="O27" s="38"/>
      <c r="P27" s="42"/>
      <c r="Q27" s="38"/>
      <c r="R27" s="38"/>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26">
        <f t="shared" si="1"/>
        <v>3800.06</v>
      </c>
      <c r="BB27" s="43">
        <f t="shared" si="2"/>
        <v>3800.06</v>
      </c>
      <c r="BC27" s="21" t="str">
        <f t="shared" si="3"/>
        <v>INR  Three Thousand Eight Hundred    and Paise Six Only</v>
      </c>
      <c r="IA27" s="19">
        <v>1.14</v>
      </c>
      <c r="IB27" s="19" t="s">
        <v>211</v>
      </c>
      <c r="IC27" s="19" t="s">
        <v>68</v>
      </c>
      <c r="ID27" s="19">
        <v>22</v>
      </c>
      <c r="IE27" s="20" t="s">
        <v>207</v>
      </c>
      <c r="IF27" s="20"/>
      <c r="IG27" s="20"/>
      <c r="IH27" s="20"/>
      <c r="II27" s="20"/>
    </row>
    <row r="28" spans="1:243" s="19" customFormat="1" ht="35.25" customHeight="1">
      <c r="A28" s="22">
        <v>1.15</v>
      </c>
      <c r="B28" s="29" t="s">
        <v>146</v>
      </c>
      <c r="C28" s="27" t="s">
        <v>69</v>
      </c>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IA28" s="19">
        <v>1.15</v>
      </c>
      <c r="IB28" s="19" t="s">
        <v>146</v>
      </c>
      <c r="IC28" s="19" t="s">
        <v>69</v>
      </c>
      <c r="IE28" s="20"/>
      <c r="IF28" s="20"/>
      <c r="IG28" s="20"/>
      <c r="IH28" s="20"/>
      <c r="II28" s="20"/>
    </row>
    <row r="29" spans="1:243" s="19" customFormat="1" ht="68.25" customHeight="1">
      <c r="A29" s="22">
        <v>1.16</v>
      </c>
      <c r="B29" s="29" t="s">
        <v>147</v>
      </c>
      <c r="C29" s="27" t="s">
        <v>70</v>
      </c>
      <c r="D29" s="30">
        <v>10</v>
      </c>
      <c r="E29" s="31" t="s">
        <v>207</v>
      </c>
      <c r="F29" s="28">
        <v>132.4</v>
      </c>
      <c r="G29" s="38"/>
      <c r="H29" s="38"/>
      <c r="I29" s="39" t="s">
        <v>38</v>
      </c>
      <c r="J29" s="40">
        <f t="shared" si="0"/>
        <v>1</v>
      </c>
      <c r="K29" s="38" t="s">
        <v>39</v>
      </c>
      <c r="L29" s="38" t="s">
        <v>4</v>
      </c>
      <c r="M29" s="41"/>
      <c r="N29" s="38"/>
      <c r="O29" s="38"/>
      <c r="P29" s="42"/>
      <c r="Q29" s="38"/>
      <c r="R29" s="38"/>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26">
        <f t="shared" si="1"/>
        <v>1324</v>
      </c>
      <c r="BB29" s="43">
        <f t="shared" si="2"/>
        <v>1324</v>
      </c>
      <c r="BC29" s="21" t="str">
        <f t="shared" si="3"/>
        <v>INR  One Thousand Three Hundred &amp; Twenty Four  Only</v>
      </c>
      <c r="IA29" s="19">
        <v>1.16</v>
      </c>
      <c r="IB29" s="19" t="s">
        <v>147</v>
      </c>
      <c r="IC29" s="19" t="s">
        <v>70</v>
      </c>
      <c r="ID29" s="19">
        <v>10</v>
      </c>
      <c r="IE29" s="20" t="s">
        <v>207</v>
      </c>
      <c r="IF29" s="20"/>
      <c r="IG29" s="20"/>
      <c r="IH29" s="20"/>
      <c r="II29" s="20"/>
    </row>
    <row r="30" spans="1:243" s="19" customFormat="1" ht="32.25" customHeight="1">
      <c r="A30" s="24">
        <v>1.17</v>
      </c>
      <c r="B30" s="29" t="s">
        <v>212</v>
      </c>
      <c r="C30" s="27" t="s">
        <v>71</v>
      </c>
      <c r="D30" s="30">
        <v>11</v>
      </c>
      <c r="E30" s="31" t="s">
        <v>207</v>
      </c>
      <c r="F30" s="28">
        <v>159.58</v>
      </c>
      <c r="G30" s="38"/>
      <c r="H30" s="38"/>
      <c r="I30" s="39" t="s">
        <v>38</v>
      </c>
      <c r="J30" s="40">
        <f t="shared" si="0"/>
        <v>1</v>
      </c>
      <c r="K30" s="38" t="s">
        <v>39</v>
      </c>
      <c r="L30" s="38" t="s">
        <v>4</v>
      </c>
      <c r="M30" s="41"/>
      <c r="N30" s="38"/>
      <c r="O30" s="38"/>
      <c r="P30" s="42"/>
      <c r="Q30" s="38"/>
      <c r="R30" s="38"/>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26">
        <f t="shared" si="1"/>
        <v>1755.38</v>
      </c>
      <c r="BB30" s="43">
        <f t="shared" si="2"/>
        <v>1755.38</v>
      </c>
      <c r="BC30" s="21" t="str">
        <f t="shared" si="3"/>
        <v>INR  One Thousand Seven Hundred &amp; Fifty Five  and Paise Thirty Eight Only</v>
      </c>
      <c r="IA30" s="19">
        <v>1.17</v>
      </c>
      <c r="IB30" s="19" t="s">
        <v>212</v>
      </c>
      <c r="IC30" s="19" t="s">
        <v>71</v>
      </c>
      <c r="ID30" s="19">
        <v>11</v>
      </c>
      <c r="IE30" s="20" t="s">
        <v>207</v>
      </c>
      <c r="IF30" s="20"/>
      <c r="IG30" s="20"/>
      <c r="IH30" s="20"/>
      <c r="II30" s="20"/>
    </row>
    <row r="31" spans="1:243" s="19" customFormat="1" ht="33.75" customHeight="1">
      <c r="A31" s="22">
        <v>1.18</v>
      </c>
      <c r="B31" s="29" t="s">
        <v>148</v>
      </c>
      <c r="C31" s="27" t="s">
        <v>59</v>
      </c>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IA31" s="19">
        <v>1.18</v>
      </c>
      <c r="IB31" s="19" t="s">
        <v>148</v>
      </c>
      <c r="IC31" s="19" t="s">
        <v>59</v>
      </c>
      <c r="IE31" s="20"/>
      <c r="IF31" s="20"/>
      <c r="IG31" s="20"/>
      <c r="IH31" s="20"/>
      <c r="II31" s="20"/>
    </row>
    <row r="32" spans="1:243" s="19" customFormat="1" ht="33.75" customHeight="1">
      <c r="A32" s="22">
        <v>1.19</v>
      </c>
      <c r="B32" s="29" t="s">
        <v>149</v>
      </c>
      <c r="C32" s="27" t="s">
        <v>73</v>
      </c>
      <c r="D32" s="30">
        <v>1</v>
      </c>
      <c r="E32" s="31" t="s">
        <v>207</v>
      </c>
      <c r="F32" s="28">
        <v>7197.72</v>
      </c>
      <c r="G32" s="38"/>
      <c r="H32" s="38"/>
      <c r="I32" s="39" t="s">
        <v>38</v>
      </c>
      <c r="J32" s="40">
        <f t="shared" si="0"/>
        <v>1</v>
      </c>
      <c r="K32" s="38" t="s">
        <v>39</v>
      </c>
      <c r="L32" s="38" t="s">
        <v>4</v>
      </c>
      <c r="M32" s="41"/>
      <c r="N32" s="38"/>
      <c r="O32" s="38"/>
      <c r="P32" s="42"/>
      <c r="Q32" s="38"/>
      <c r="R32" s="38"/>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26">
        <f t="shared" si="1"/>
        <v>7197.72</v>
      </c>
      <c r="BB32" s="43">
        <f t="shared" si="2"/>
        <v>7197.72</v>
      </c>
      <c r="BC32" s="21" t="str">
        <f t="shared" si="3"/>
        <v>INR  Seven Thousand One Hundred &amp; Ninety Seven  and Paise Seventy Two Only</v>
      </c>
      <c r="IA32" s="19">
        <v>1.19</v>
      </c>
      <c r="IB32" s="19" t="s">
        <v>149</v>
      </c>
      <c r="IC32" s="19" t="s">
        <v>73</v>
      </c>
      <c r="ID32" s="19">
        <v>1</v>
      </c>
      <c r="IE32" s="20" t="s">
        <v>207</v>
      </c>
      <c r="IF32" s="20"/>
      <c r="IG32" s="20"/>
      <c r="IH32" s="20"/>
      <c r="II32" s="20"/>
    </row>
    <row r="33" spans="1:243" s="19" customFormat="1" ht="34.5" customHeight="1">
      <c r="A33" s="24">
        <v>1.2</v>
      </c>
      <c r="B33" s="29" t="s">
        <v>150</v>
      </c>
      <c r="C33" s="27" t="s">
        <v>74</v>
      </c>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0"/>
      <c r="IA33" s="19">
        <v>1.2</v>
      </c>
      <c r="IB33" s="19" t="s">
        <v>150</v>
      </c>
      <c r="IC33" s="19" t="s">
        <v>74</v>
      </c>
      <c r="IE33" s="20"/>
      <c r="IF33" s="20"/>
      <c r="IG33" s="20"/>
      <c r="IH33" s="20"/>
      <c r="II33" s="20"/>
    </row>
    <row r="34" spans="1:243" s="19" customFormat="1" ht="33" customHeight="1">
      <c r="A34" s="22">
        <v>1.21</v>
      </c>
      <c r="B34" s="29" t="s">
        <v>213</v>
      </c>
      <c r="C34" s="27" t="s">
        <v>75</v>
      </c>
      <c r="D34" s="30">
        <v>12</v>
      </c>
      <c r="E34" s="31" t="s">
        <v>207</v>
      </c>
      <c r="F34" s="28">
        <v>224.46</v>
      </c>
      <c r="G34" s="38"/>
      <c r="H34" s="38"/>
      <c r="I34" s="39" t="s">
        <v>38</v>
      </c>
      <c r="J34" s="40">
        <f t="shared" si="0"/>
        <v>1</v>
      </c>
      <c r="K34" s="38" t="s">
        <v>39</v>
      </c>
      <c r="L34" s="38" t="s">
        <v>4</v>
      </c>
      <c r="M34" s="41"/>
      <c r="N34" s="38"/>
      <c r="O34" s="38"/>
      <c r="P34" s="42"/>
      <c r="Q34" s="38"/>
      <c r="R34" s="38"/>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26">
        <f t="shared" si="1"/>
        <v>2693.52</v>
      </c>
      <c r="BB34" s="43">
        <f t="shared" si="2"/>
        <v>2693.52</v>
      </c>
      <c r="BC34" s="21" t="str">
        <f t="shared" si="3"/>
        <v>INR  Two Thousand Six Hundred &amp; Ninety Three  and Paise Fifty Two Only</v>
      </c>
      <c r="IA34" s="19">
        <v>1.21</v>
      </c>
      <c r="IB34" s="19" t="s">
        <v>213</v>
      </c>
      <c r="IC34" s="19" t="s">
        <v>75</v>
      </c>
      <c r="ID34" s="19">
        <v>12</v>
      </c>
      <c r="IE34" s="20" t="s">
        <v>207</v>
      </c>
      <c r="IF34" s="20"/>
      <c r="IG34" s="20"/>
      <c r="IH34" s="20"/>
      <c r="II34" s="20"/>
    </row>
    <row r="35" spans="1:243" s="19" customFormat="1" ht="37.5" customHeight="1">
      <c r="A35" s="22">
        <v>1.22</v>
      </c>
      <c r="B35" s="29" t="s">
        <v>151</v>
      </c>
      <c r="C35" s="27" t="s">
        <v>76</v>
      </c>
      <c r="D35" s="30">
        <v>4</v>
      </c>
      <c r="E35" s="31" t="s">
        <v>207</v>
      </c>
      <c r="F35" s="28">
        <v>882.95</v>
      </c>
      <c r="G35" s="38"/>
      <c r="H35" s="38"/>
      <c r="I35" s="39" t="s">
        <v>38</v>
      </c>
      <c r="J35" s="40">
        <f t="shared" si="0"/>
        <v>1</v>
      </c>
      <c r="K35" s="38" t="s">
        <v>39</v>
      </c>
      <c r="L35" s="38" t="s">
        <v>4</v>
      </c>
      <c r="M35" s="41"/>
      <c r="N35" s="38"/>
      <c r="O35" s="38"/>
      <c r="P35" s="42"/>
      <c r="Q35" s="38"/>
      <c r="R35" s="38"/>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26">
        <f t="shared" si="1"/>
        <v>3531.8</v>
      </c>
      <c r="BB35" s="43">
        <f t="shared" si="2"/>
        <v>3531.8</v>
      </c>
      <c r="BC35" s="21" t="str">
        <f t="shared" si="3"/>
        <v>INR  Three Thousand Five Hundred &amp; Thirty One  and Paise Eighty Only</v>
      </c>
      <c r="IA35" s="19">
        <v>1.22</v>
      </c>
      <c r="IB35" s="19" t="s">
        <v>151</v>
      </c>
      <c r="IC35" s="19" t="s">
        <v>76</v>
      </c>
      <c r="ID35" s="19">
        <v>4</v>
      </c>
      <c r="IE35" s="20" t="s">
        <v>207</v>
      </c>
      <c r="IF35" s="20"/>
      <c r="IG35" s="20"/>
      <c r="IH35" s="20"/>
      <c r="II35" s="20"/>
    </row>
    <row r="36" spans="1:243" s="19" customFormat="1" ht="30.75" customHeight="1">
      <c r="A36" s="24">
        <v>1.23</v>
      </c>
      <c r="B36" s="29" t="s">
        <v>152</v>
      </c>
      <c r="C36" s="27" t="s">
        <v>77</v>
      </c>
      <c r="D36" s="30">
        <v>4</v>
      </c>
      <c r="E36" s="31" t="s">
        <v>207</v>
      </c>
      <c r="F36" s="28">
        <v>1076.72</v>
      </c>
      <c r="G36" s="38"/>
      <c r="H36" s="38"/>
      <c r="I36" s="39" t="s">
        <v>38</v>
      </c>
      <c r="J36" s="40">
        <f t="shared" si="0"/>
        <v>1</v>
      </c>
      <c r="K36" s="38" t="s">
        <v>39</v>
      </c>
      <c r="L36" s="38" t="s">
        <v>4</v>
      </c>
      <c r="M36" s="41"/>
      <c r="N36" s="38"/>
      <c r="O36" s="38"/>
      <c r="P36" s="42"/>
      <c r="Q36" s="38"/>
      <c r="R36" s="38"/>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26">
        <f t="shared" si="1"/>
        <v>4306.88</v>
      </c>
      <c r="BB36" s="43">
        <f t="shared" si="2"/>
        <v>4306.88</v>
      </c>
      <c r="BC36" s="21" t="str">
        <f t="shared" si="3"/>
        <v>INR  Four Thousand Three Hundred &amp; Six  and Paise Eighty Eight Only</v>
      </c>
      <c r="IA36" s="19">
        <v>1.23</v>
      </c>
      <c r="IB36" s="19" t="s">
        <v>152</v>
      </c>
      <c r="IC36" s="19" t="s">
        <v>77</v>
      </c>
      <c r="ID36" s="19">
        <v>4</v>
      </c>
      <c r="IE36" s="20" t="s">
        <v>207</v>
      </c>
      <c r="IF36" s="20"/>
      <c r="IG36" s="20"/>
      <c r="IH36" s="20"/>
      <c r="II36" s="20"/>
    </row>
    <row r="37" spans="1:243" s="19" customFormat="1" ht="39.75" customHeight="1">
      <c r="A37" s="22">
        <v>1.24</v>
      </c>
      <c r="B37" s="32" t="s">
        <v>153</v>
      </c>
      <c r="C37" s="27" t="s">
        <v>78</v>
      </c>
      <c r="D37" s="33">
        <v>2</v>
      </c>
      <c r="E37" s="34" t="s">
        <v>129</v>
      </c>
      <c r="F37" s="28">
        <v>3037.26</v>
      </c>
      <c r="G37" s="38"/>
      <c r="H37" s="38"/>
      <c r="I37" s="39" t="s">
        <v>38</v>
      </c>
      <c r="J37" s="40">
        <f t="shared" si="0"/>
        <v>1</v>
      </c>
      <c r="K37" s="38" t="s">
        <v>39</v>
      </c>
      <c r="L37" s="38" t="s">
        <v>4</v>
      </c>
      <c r="M37" s="41"/>
      <c r="N37" s="38"/>
      <c r="O37" s="38"/>
      <c r="P37" s="42"/>
      <c r="Q37" s="38"/>
      <c r="R37" s="38"/>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26">
        <f t="shared" si="1"/>
        <v>6074.52</v>
      </c>
      <c r="BB37" s="43">
        <f t="shared" si="2"/>
        <v>6074.52</v>
      </c>
      <c r="BC37" s="21" t="str">
        <f t="shared" si="3"/>
        <v>INR  Six Thousand  &amp;Seventy Four  and Paise Fifty Two Only</v>
      </c>
      <c r="IA37" s="19">
        <v>1.24</v>
      </c>
      <c r="IB37" s="19" t="s">
        <v>153</v>
      </c>
      <c r="IC37" s="19" t="s">
        <v>78</v>
      </c>
      <c r="ID37" s="19">
        <v>2</v>
      </c>
      <c r="IE37" s="20" t="s">
        <v>129</v>
      </c>
      <c r="IF37" s="20"/>
      <c r="IG37" s="20"/>
      <c r="IH37" s="20"/>
      <c r="II37" s="20"/>
    </row>
    <row r="38" spans="1:243" s="19" customFormat="1" ht="33" customHeight="1">
      <c r="A38" s="22">
        <v>1.25</v>
      </c>
      <c r="B38" s="29" t="s">
        <v>214</v>
      </c>
      <c r="C38" s="27" t="s">
        <v>79</v>
      </c>
      <c r="D38" s="30">
        <v>8</v>
      </c>
      <c r="E38" s="31" t="s">
        <v>207</v>
      </c>
      <c r="F38" s="28">
        <v>11.4</v>
      </c>
      <c r="G38" s="38"/>
      <c r="H38" s="38"/>
      <c r="I38" s="39" t="s">
        <v>38</v>
      </c>
      <c r="J38" s="40">
        <f t="shared" si="0"/>
        <v>1</v>
      </c>
      <c r="K38" s="38" t="s">
        <v>39</v>
      </c>
      <c r="L38" s="38" t="s">
        <v>4</v>
      </c>
      <c r="M38" s="41"/>
      <c r="N38" s="38"/>
      <c r="O38" s="38"/>
      <c r="P38" s="42"/>
      <c r="Q38" s="38"/>
      <c r="R38" s="38"/>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26">
        <f t="shared" si="1"/>
        <v>91.2</v>
      </c>
      <c r="BB38" s="43">
        <f t="shared" si="2"/>
        <v>91.2</v>
      </c>
      <c r="BC38" s="21" t="str">
        <f t="shared" si="3"/>
        <v>INR  Ninety One and Paise Twenty Only</v>
      </c>
      <c r="IA38" s="19">
        <v>1.25</v>
      </c>
      <c r="IB38" s="19" t="s">
        <v>214</v>
      </c>
      <c r="IC38" s="19" t="s">
        <v>79</v>
      </c>
      <c r="ID38" s="19">
        <v>8</v>
      </c>
      <c r="IE38" s="20" t="s">
        <v>207</v>
      </c>
      <c r="IF38" s="20"/>
      <c r="IG38" s="20"/>
      <c r="IH38" s="20"/>
      <c r="II38" s="20"/>
    </row>
    <row r="39" spans="1:243" s="19" customFormat="1" ht="33.75" customHeight="1">
      <c r="A39" s="24">
        <v>1.26</v>
      </c>
      <c r="B39" s="29" t="s">
        <v>154</v>
      </c>
      <c r="C39" s="27" t="s">
        <v>80</v>
      </c>
      <c r="D39" s="30">
        <v>2</v>
      </c>
      <c r="E39" s="31" t="s">
        <v>207</v>
      </c>
      <c r="F39" s="28">
        <v>1421.31</v>
      </c>
      <c r="G39" s="38"/>
      <c r="H39" s="38"/>
      <c r="I39" s="39" t="s">
        <v>38</v>
      </c>
      <c r="J39" s="40">
        <f t="shared" si="0"/>
        <v>1</v>
      </c>
      <c r="K39" s="38" t="s">
        <v>39</v>
      </c>
      <c r="L39" s="38" t="s">
        <v>4</v>
      </c>
      <c r="M39" s="41"/>
      <c r="N39" s="38"/>
      <c r="O39" s="38"/>
      <c r="P39" s="42"/>
      <c r="Q39" s="38"/>
      <c r="R39" s="38"/>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26">
        <f t="shared" si="1"/>
        <v>2842.62</v>
      </c>
      <c r="BB39" s="43">
        <f t="shared" si="2"/>
        <v>2842.62</v>
      </c>
      <c r="BC39" s="21" t="str">
        <f t="shared" si="3"/>
        <v>INR  Two Thousand Eight Hundred &amp; Forty Two  and Paise Sixty Two Only</v>
      </c>
      <c r="IA39" s="19">
        <v>1.26</v>
      </c>
      <c r="IB39" s="19" t="s">
        <v>154</v>
      </c>
      <c r="IC39" s="19" t="s">
        <v>80</v>
      </c>
      <c r="ID39" s="19">
        <v>2</v>
      </c>
      <c r="IE39" s="20" t="s">
        <v>207</v>
      </c>
      <c r="IF39" s="20"/>
      <c r="IG39" s="20"/>
      <c r="IH39" s="20"/>
      <c r="II39" s="20"/>
    </row>
    <row r="40" spans="1:243" s="19" customFormat="1" ht="30.75" customHeight="1">
      <c r="A40" s="22">
        <v>1.27</v>
      </c>
      <c r="B40" s="29" t="s">
        <v>155</v>
      </c>
      <c r="C40" s="27" t="s">
        <v>81</v>
      </c>
      <c r="D40" s="30">
        <v>20</v>
      </c>
      <c r="E40" s="31" t="s">
        <v>205</v>
      </c>
      <c r="F40" s="28">
        <v>213.94</v>
      </c>
      <c r="G40" s="38"/>
      <c r="H40" s="38"/>
      <c r="I40" s="39" t="s">
        <v>38</v>
      </c>
      <c r="J40" s="40">
        <f t="shared" si="0"/>
        <v>1</v>
      </c>
      <c r="K40" s="38" t="s">
        <v>39</v>
      </c>
      <c r="L40" s="38" t="s">
        <v>4</v>
      </c>
      <c r="M40" s="41"/>
      <c r="N40" s="38"/>
      <c r="O40" s="38"/>
      <c r="P40" s="42"/>
      <c r="Q40" s="38"/>
      <c r="R40" s="38"/>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26">
        <f t="shared" si="1"/>
        <v>4278.8</v>
      </c>
      <c r="BB40" s="43">
        <f t="shared" si="2"/>
        <v>4278.8</v>
      </c>
      <c r="BC40" s="21" t="str">
        <f t="shared" si="3"/>
        <v>INR  Four Thousand Two Hundred &amp; Seventy Eight  and Paise Eighty Only</v>
      </c>
      <c r="IA40" s="19">
        <v>1.27</v>
      </c>
      <c r="IB40" s="19" t="s">
        <v>155</v>
      </c>
      <c r="IC40" s="19" t="s">
        <v>81</v>
      </c>
      <c r="ID40" s="19">
        <v>20</v>
      </c>
      <c r="IE40" s="20" t="s">
        <v>205</v>
      </c>
      <c r="IF40" s="20"/>
      <c r="IG40" s="20"/>
      <c r="IH40" s="20"/>
      <c r="II40" s="20"/>
    </row>
    <row r="41" spans="1:243" s="19" customFormat="1" ht="22.5" customHeight="1">
      <c r="A41" s="22">
        <v>1.28</v>
      </c>
      <c r="B41" s="32" t="s">
        <v>156</v>
      </c>
      <c r="C41" s="27" t="s">
        <v>82</v>
      </c>
      <c r="D41" s="33">
        <v>4</v>
      </c>
      <c r="E41" s="34" t="s">
        <v>129</v>
      </c>
      <c r="F41" s="28">
        <v>2393.69</v>
      </c>
      <c r="G41" s="38"/>
      <c r="H41" s="38"/>
      <c r="I41" s="39" t="s">
        <v>38</v>
      </c>
      <c r="J41" s="40">
        <f t="shared" si="0"/>
        <v>1</v>
      </c>
      <c r="K41" s="38" t="s">
        <v>39</v>
      </c>
      <c r="L41" s="38" t="s">
        <v>4</v>
      </c>
      <c r="M41" s="41"/>
      <c r="N41" s="38"/>
      <c r="O41" s="38"/>
      <c r="P41" s="42"/>
      <c r="Q41" s="38"/>
      <c r="R41" s="38"/>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26">
        <f t="shared" si="1"/>
        <v>9574.76</v>
      </c>
      <c r="BB41" s="43">
        <f t="shared" si="2"/>
        <v>9574.76</v>
      </c>
      <c r="BC41" s="21" t="str">
        <f t="shared" si="3"/>
        <v>INR  Nine Thousand Five Hundred &amp; Seventy Four  and Paise Seventy Six Only</v>
      </c>
      <c r="IA41" s="19">
        <v>1.28</v>
      </c>
      <c r="IB41" s="19" t="s">
        <v>156</v>
      </c>
      <c r="IC41" s="19" t="s">
        <v>82</v>
      </c>
      <c r="ID41" s="19">
        <v>4</v>
      </c>
      <c r="IE41" s="20" t="s">
        <v>129</v>
      </c>
      <c r="IF41" s="20"/>
      <c r="IG41" s="20"/>
      <c r="IH41" s="20"/>
      <c r="II41" s="20"/>
    </row>
    <row r="42" spans="1:243" s="19" customFormat="1" ht="36" customHeight="1">
      <c r="A42" s="24">
        <v>1.29</v>
      </c>
      <c r="B42" s="32" t="s">
        <v>157</v>
      </c>
      <c r="C42" s="27" t="s">
        <v>83</v>
      </c>
      <c r="D42" s="33">
        <v>394</v>
      </c>
      <c r="E42" s="34" t="s">
        <v>206</v>
      </c>
      <c r="F42" s="28">
        <v>227.97</v>
      </c>
      <c r="G42" s="38"/>
      <c r="H42" s="38"/>
      <c r="I42" s="39" t="s">
        <v>38</v>
      </c>
      <c r="J42" s="40">
        <f t="shared" si="0"/>
        <v>1</v>
      </c>
      <c r="K42" s="38" t="s">
        <v>39</v>
      </c>
      <c r="L42" s="38" t="s">
        <v>4</v>
      </c>
      <c r="M42" s="41"/>
      <c r="N42" s="38"/>
      <c r="O42" s="38"/>
      <c r="P42" s="42"/>
      <c r="Q42" s="38"/>
      <c r="R42" s="38"/>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26">
        <f t="shared" si="1"/>
        <v>89820.18</v>
      </c>
      <c r="BB42" s="43">
        <f t="shared" si="2"/>
        <v>89820.18</v>
      </c>
      <c r="BC42" s="21" t="str">
        <f t="shared" si="3"/>
        <v>INR  Eighty Nine Thousand Eight Hundred &amp; Twenty  and Paise Eighteen Only</v>
      </c>
      <c r="IA42" s="19">
        <v>1.29</v>
      </c>
      <c r="IB42" s="19" t="s">
        <v>157</v>
      </c>
      <c r="IC42" s="19" t="s">
        <v>83</v>
      </c>
      <c r="ID42" s="19">
        <v>394</v>
      </c>
      <c r="IE42" s="20" t="s">
        <v>206</v>
      </c>
      <c r="IF42" s="20"/>
      <c r="IG42" s="20"/>
      <c r="IH42" s="20"/>
      <c r="II42" s="20"/>
    </row>
    <row r="43" spans="1:243" s="19" customFormat="1" ht="36.75" customHeight="1">
      <c r="A43" s="22">
        <v>1.3</v>
      </c>
      <c r="B43" s="32" t="s">
        <v>158</v>
      </c>
      <c r="C43" s="27" t="s">
        <v>84</v>
      </c>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0"/>
      <c r="BB43" s="60"/>
      <c r="BC43" s="60"/>
      <c r="IA43" s="19">
        <v>1.3</v>
      </c>
      <c r="IB43" s="19" t="s">
        <v>158</v>
      </c>
      <c r="IC43" s="19" t="s">
        <v>84</v>
      </c>
      <c r="IE43" s="20"/>
      <c r="IF43" s="20"/>
      <c r="IG43" s="20"/>
      <c r="IH43" s="20"/>
      <c r="II43" s="20"/>
    </row>
    <row r="44" spans="1:243" s="19" customFormat="1" ht="21" customHeight="1">
      <c r="A44" s="22">
        <v>1.31</v>
      </c>
      <c r="B44" s="32" t="s">
        <v>132</v>
      </c>
      <c r="C44" s="27" t="s">
        <v>85</v>
      </c>
      <c r="D44" s="33">
        <v>10</v>
      </c>
      <c r="E44" s="34" t="s">
        <v>129</v>
      </c>
      <c r="F44" s="28">
        <v>150.81</v>
      </c>
      <c r="G44" s="38"/>
      <c r="H44" s="38"/>
      <c r="I44" s="39" t="s">
        <v>38</v>
      </c>
      <c r="J44" s="40">
        <f t="shared" si="0"/>
        <v>1</v>
      </c>
      <c r="K44" s="38" t="s">
        <v>39</v>
      </c>
      <c r="L44" s="38" t="s">
        <v>4</v>
      </c>
      <c r="M44" s="41"/>
      <c r="N44" s="38"/>
      <c r="O44" s="38"/>
      <c r="P44" s="42"/>
      <c r="Q44" s="38"/>
      <c r="R44" s="38"/>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26">
        <f t="shared" si="1"/>
        <v>1508.1</v>
      </c>
      <c r="BB44" s="43">
        <f t="shared" si="2"/>
        <v>1508.1</v>
      </c>
      <c r="BC44" s="21" t="str">
        <f t="shared" si="3"/>
        <v>INR  One Thousand Five Hundred &amp; Eight  and Paise Ten Only</v>
      </c>
      <c r="IA44" s="19">
        <v>1.31</v>
      </c>
      <c r="IB44" s="19" t="s">
        <v>132</v>
      </c>
      <c r="IC44" s="19" t="s">
        <v>85</v>
      </c>
      <c r="ID44" s="19">
        <v>10</v>
      </c>
      <c r="IE44" s="20" t="s">
        <v>129</v>
      </c>
      <c r="IF44" s="20"/>
      <c r="IG44" s="20"/>
      <c r="IH44" s="20"/>
      <c r="II44" s="20"/>
    </row>
    <row r="45" spans="1:243" s="19" customFormat="1" ht="32.25" customHeight="1">
      <c r="A45" s="24">
        <v>1.32</v>
      </c>
      <c r="B45" s="32" t="s">
        <v>159</v>
      </c>
      <c r="C45" s="27" t="s">
        <v>86</v>
      </c>
      <c r="D45" s="33">
        <v>42</v>
      </c>
      <c r="E45" s="34" t="s">
        <v>129</v>
      </c>
      <c r="F45" s="28">
        <v>145.55</v>
      </c>
      <c r="G45" s="38"/>
      <c r="H45" s="38"/>
      <c r="I45" s="39" t="s">
        <v>38</v>
      </c>
      <c r="J45" s="40">
        <f t="shared" si="0"/>
        <v>1</v>
      </c>
      <c r="K45" s="38" t="s">
        <v>39</v>
      </c>
      <c r="L45" s="38" t="s">
        <v>4</v>
      </c>
      <c r="M45" s="41"/>
      <c r="N45" s="38"/>
      <c r="O45" s="38"/>
      <c r="P45" s="42"/>
      <c r="Q45" s="38"/>
      <c r="R45" s="38"/>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26">
        <f t="shared" si="1"/>
        <v>6113.1</v>
      </c>
      <c r="BB45" s="43">
        <f t="shared" si="2"/>
        <v>6113.1</v>
      </c>
      <c r="BC45" s="21" t="str">
        <f t="shared" si="3"/>
        <v>INR  Six Thousand One Hundred &amp; Thirteen  and Paise Ten Only</v>
      </c>
      <c r="IA45" s="19">
        <v>1.32</v>
      </c>
      <c r="IB45" s="23" t="s">
        <v>159</v>
      </c>
      <c r="IC45" s="19" t="s">
        <v>86</v>
      </c>
      <c r="ID45" s="19">
        <v>42</v>
      </c>
      <c r="IE45" s="20" t="s">
        <v>129</v>
      </c>
      <c r="IF45" s="20"/>
      <c r="IG45" s="20"/>
      <c r="IH45" s="20"/>
      <c r="II45" s="20"/>
    </row>
    <row r="46" spans="1:243" s="19" customFormat="1" ht="28.5" customHeight="1">
      <c r="A46" s="22">
        <v>1.33</v>
      </c>
      <c r="B46" s="32" t="s">
        <v>160</v>
      </c>
      <c r="C46" s="27" t="s">
        <v>87</v>
      </c>
      <c r="D46" s="33">
        <v>41</v>
      </c>
      <c r="E46" s="34" t="s">
        <v>129</v>
      </c>
      <c r="F46" s="28">
        <v>123.63</v>
      </c>
      <c r="G46" s="38"/>
      <c r="H46" s="38"/>
      <c r="I46" s="39" t="s">
        <v>38</v>
      </c>
      <c r="J46" s="40">
        <f t="shared" si="0"/>
        <v>1</v>
      </c>
      <c r="K46" s="38" t="s">
        <v>39</v>
      </c>
      <c r="L46" s="38" t="s">
        <v>4</v>
      </c>
      <c r="M46" s="41"/>
      <c r="N46" s="38"/>
      <c r="O46" s="38"/>
      <c r="P46" s="42"/>
      <c r="Q46" s="38"/>
      <c r="R46" s="38"/>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26">
        <f t="shared" si="1"/>
        <v>5068.83</v>
      </c>
      <c r="BB46" s="43">
        <f t="shared" si="2"/>
        <v>5068.83</v>
      </c>
      <c r="BC46" s="21" t="str">
        <f t="shared" si="3"/>
        <v>INR  Five Thousand  &amp;Sixty Eight  and Paise Eighty Three Only</v>
      </c>
      <c r="IA46" s="19">
        <v>1.33</v>
      </c>
      <c r="IB46" s="19" t="s">
        <v>160</v>
      </c>
      <c r="IC46" s="19" t="s">
        <v>87</v>
      </c>
      <c r="ID46" s="19">
        <v>41</v>
      </c>
      <c r="IE46" s="20" t="s">
        <v>129</v>
      </c>
      <c r="IF46" s="20"/>
      <c r="IG46" s="20"/>
      <c r="IH46" s="20"/>
      <c r="II46" s="20"/>
    </row>
    <row r="47" spans="1:243" s="19" customFormat="1" ht="30.75" customHeight="1">
      <c r="A47" s="22">
        <v>1.34</v>
      </c>
      <c r="B47" s="32" t="s">
        <v>161</v>
      </c>
      <c r="C47" s="27" t="s">
        <v>88</v>
      </c>
      <c r="D47" s="33">
        <v>7</v>
      </c>
      <c r="E47" s="34" t="s">
        <v>129</v>
      </c>
      <c r="F47" s="28">
        <v>143.8</v>
      </c>
      <c r="G47" s="38"/>
      <c r="H47" s="38"/>
      <c r="I47" s="39" t="s">
        <v>38</v>
      </c>
      <c r="J47" s="40">
        <f t="shared" si="0"/>
        <v>1</v>
      </c>
      <c r="K47" s="38" t="s">
        <v>39</v>
      </c>
      <c r="L47" s="38" t="s">
        <v>4</v>
      </c>
      <c r="M47" s="41"/>
      <c r="N47" s="38"/>
      <c r="O47" s="38"/>
      <c r="P47" s="42"/>
      <c r="Q47" s="38"/>
      <c r="R47" s="38"/>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26">
        <f t="shared" si="1"/>
        <v>1006.6</v>
      </c>
      <c r="BB47" s="43">
        <f t="shared" si="2"/>
        <v>1006.6</v>
      </c>
      <c r="BC47" s="21" t="str">
        <f t="shared" si="3"/>
        <v>INR  One Thousand  &amp;Six  and Paise Sixty Only</v>
      </c>
      <c r="IA47" s="19">
        <v>1.34</v>
      </c>
      <c r="IB47" s="19" t="s">
        <v>161</v>
      </c>
      <c r="IC47" s="19" t="s">
        <v>88</v>
      </c>
      <c r="ID47" s="19">
        <v>7</v>
      </c>
      <c r="IE47" s="20" t="s">
        <v>129</v>
      </c>
      <c r="IF47" s="20"/>
      <c r="IG47" s="20"/>
      <c r="IH47" s="20"/>
      <c r="II47" s="20"/>
    </row>
    <row r="48" spans="1:243" s="19" customFormat="1" ht="30.75" customHeight="1">
      <c r="A48" s="24">
        <v>1.35</v>
      </c>
      <c r="B48" s="32" t="s">
        <v>162</v>
      </c>
      <c r="C48" s="27" t="s">
        <v>89</v>
      </c>
      <c r="D48" s="33">
        <v>147</v>
      </c>
      <c r="E48" s="34" t="s">
        <v>206</v>
      </c>
      <c r="F48" s="28">
        <v>979.4</v>
      </c>
      <c r="G48" s="38"/>
      <c r="H48" s="38"/>
      <c r="I48" s="39" t="s">
        <v>38</v>
      </c>
      <c r="J48" s="40">
        <f t="shared" si="0"/>
        <v>1</v>
      </c>
      <c r="K48" s="38" t="s">
        <v>39</v>
      </c>
      <c r="L48" s="38" t="s">
        <v>4</v>
      </c>
      <c r="M48" s="41"/>
      <c r="N48" s="38"/>
      <c r="O48" s="38"/>
      <c r="P48" s="42"/>
      <c r="Q48" s="38"/>
      <c r="R48" s="38"/>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26">
        <f t="shared" si="1"/>
        <v>143971.8</v>
      </c>
      <c r="BB48" s="43">
        <f t="shared" si="2"/>
        <v>143971.8</v>
      </c>
      <c r="BC48" s="21" t="str">
        <f t="shared" si="3"/>
        <v>INR  One Lakh Forty Three Thousand Nine Hundred &amp; Seventy One  and Paise Eighty Only</v>
      </c>
      <c r="IA48" s="19">
        <v>1.35</v>
      </c>
      <c r="IB48" s="19" t="s">
        <v>162</v>
      </c>
      <c r="IC48" s="19" t="s">
        <v>89</v>
      </c>
      <c r="ID48" s="19">
        <v>147</v>
      </c>
      <c r="IE48" s="20" t="s">
        <v>206</v>
      </c>
      <c r="IF48" s="20"/>
      <c r="IG48" s="20"/>
      <c r="IH48" s="20"/>
      <c r="II48" s="20"/>
    </row>
    <row r="49" spans="1:243" s="19" customFormat="1" ht="34.5" customHeight="1">
      <c r="A49" s="22">
        <v>1.36</v>
      </c>
      <c r="B49" s="32" t="s">
        <v>163</v>
      </c>
      <c r="C49" s="27" t="s">
        <v>90</v>
      </c>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60"/>
      <c r="BB49" s="60"/>
      <c r="BC49" s="60"/>
      <c r="IA49" s="19">
        <v>1.36</v>
      </c>
      <c r="IB49" s="19" t="s">
        <v>163</v>
      </c>
      <c r="IC49" s="19" t="s">
        <v>90</v>
      </c>
      <c r="IE49" s="20"/>
      <c r="IF49" s="20"/>
      <c r="IG49" s="20"/>
      <c r="IH49" s="20"/>
      <c r="II49" s="20"/>
    </row>
    <row r="50" spans="1:243" s="19" customFormat="1" ht="34.5" customHeight="1">
      <c r="A50" s="22">
        <v>1.37</v>
      </c>
      <c r="B50" s="32" t="s">
        <v>164</v>
      </c>
      <c r="C50" s="27" t="s">
        <v>91</v>
      </c>
      <c r="D50" s="33">
        <v>144</v>
      </c>
      <c r="E50" s="34" t="s">
        <v>206</v>
      </c>
      <c r="F50" s="28">
        <v>432.27</v>
      </c>
      <c r="G50" s="38"/>
      <c r="H50" s="38"/>
      <c r="I50" s="39" t="s">
        <v>38</v>
      </c>
      <c r="J50" s="40">
        <f t="shared" si="0"/>
        <v>1</v>
      </c>
      <c r="K50" s="38" t="s">
        <v>39</v>
      </c>
      <c r="L50" s="38" t="s">
        <v>4</v>
      </c>
      <c r="M50" s="41"/>
      <c r="N50" s="38"/>
      <c r="O50" s="38"/>
      <c r="P50" s="42"/>
      <c r="Q50" s="38"/>
      <c r="R50" s="38"/>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26">
        <f t="shared" si="1"/>
        <v>62246.88</v>
      </c>
      <c r="BB50" s="43">
        <f t="shared" si="2"/>
        <v>62246.88</v>
      </c>
      <c r="BC50" s="21" t="str">
        <f t="shared" si="3"/>
        <v>INR  Sixty Two Thousand Two Hundred &amp; Forty Six  and Paise Eighty Eight Only</v>
      </c>
      <c r="IA50" s="19">
        <v>1.37</v>
      </c>
      <c r="IB50" s="19" t="s">
        <v>164</v>
      </c>
      <c r="IC50" s="19" t="s">
        <v>91</v>
      </c>
      <c r="ID50" s="19">
        <v>144</v>
      </c>
      <c r="IE50" s="20" t="s">
        <v>206</v>
      </c>
      <c r="IF50" s="20"/>
      <c r="IG50" s="20"/>
      <c r="IH50" s="20"/>
      <c r="II50" s="20"/>
    </row>
    <row r="51" spans="1:243" s="19" customFormat="1" ht="31.5" customHeight="1">
      <c r="A51" s="24">
        <v>1.38</v>
      </c>
      <c r="B51" s="32" t="s">
        <v>132</v>
      </c>
      <c r="C51" s="27" t="s">
        <v>92</v>
      </c>
      <c r="D51" s="33">
        <v>13</v>
      </c>
      <c r="E51" s="34" t="s">
        <v>129</v>
      </c>
      <c r="F51" s="28">
        <v>194.65</v>
      </c>
      <c r="G51" s="38"/>
      <c r="H51" s="38"/>
      <c r="I51" s="39" t="s">
        <v>38</v>
      </c>
      <c r="J51" s="40">
        <f t="shared" si="0"/>
        <v>1</v>
      </c>
      <c r="K51" s="38" t="s">
        <v>39</v>
      </c>
      <c r="L51" s="38" t="s">
        <v>4</v>
      </c>
      <c r="M51" s="41"/>
      <c r="N51" s="38"/>
      <c r="O51" s="38"/>
      <c r="P51" s="42"/>
      <c r="Q51" s="38"/>
      <c r="R51" s="38"/>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26">
        <f t="shared" si="1"/>
        <v>2530.45</v>
      </c>
      <c r="BB51" s="43">
        <f t="shared" si="2"/>
        <v>2530.45</v>
      </c>
      <c r="BC51" s="21" t="str">
        <f t="shared" si="3"/>
        <v>INR  Two Thousand Five Hundred &amp; Thirty  and Paise Forty Five Only</v>
      </c>
      <c r="IA51" s="19">
        <v>1.38</v>
      </c>
      <c r="IB51" s="19" t="s">
        <v>132</v>
      </c>
      <c r="IC51" s="19" t="s">
        <v>92</v>
      </c>
      <c r="ID51" s="19">
        <v>13</v>
      </c>
      <c r="IE51" s="20" t="s">
        <v>129</v>
      </c>
      <c r="IF51" s="20"/>
      <c r="IG51" s="20"/>
      <c r="IH51" s="20"/>
      <c r="II51" s="20"/>
    </row>
    <row r="52" spans="1:243" s="19" customFormat="1" ht="30.75" customHeight="1">
      <c r="A52" s="22">
        <v>1.39</v>
      </c>
      <c r="B52" s="32" t="s">
        <v>165</v>
      </c>
      <c r="C52" s="27" t="s">
        <v>93</v>
      </c>
      <c r="D52" s="33">
        <v>10</v>
      </c>
      <c r="E52" s="34" t="s">
        <v>129</v>
      </c>
      <c r="F52" s="28">
        <v>539.24</v>
      </c>
      <c r="G52" s="38"/>
      <c r="H52" s="38"/>
      <c r="I52" s="39" t="s">
        <v>38</v>
      </c>
      <c r="J52" s="40">
        <f t="shared" si="0"/>
        <v>1</v>
      </c>
      <c r="K52" s="38" t="s">
        <v>39</v>
      </c>
      <c r="L52" s="38" t="s">
        <v>4</v>
      </c>
      <c r="M52" s="41"/>
      <c r="N52" s="38"/>
      <c r="O52" s="38"/>
      <c r="P52" s="42"/>
      <c r="Q52" s="38"/>
      <c r="R52" s="38"/>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26">
        <f t="shared" si="1"/>
        <v>5392.4</v>
      </c>
      <c r="BB52" s="43">
        <f t="shared" si="2"/>
        <v>5392.4</v>
      </c>
      <c r="BC52" s="21" t="str">
        <f t="shared" si="3"/>
        <v>INR  Five Thousand Three Hundred &amp; Ninety Two  and Paise Forty Only</v>
      </c>
      <c r="IA52" s="19">
        <v>1.39</v>
      </c>
      <c r="IB52" s="19" t="s">
        <v>165</v>
      </c>
      <c r="IC52" s="19" t="s">
        <v>93</v>
      </c>
      <c r="ID52" s="19">
        <v>10</v>
      </c>
      <c r="IE52" s="20" t="s">
        <v>129</v>
      </c>
      <c r="IF52" s="20"/>
      <c r="IG52" s="20"/>
      <c r="IH52" s="20"/>
      <c r="II52" s="20"/>
    </row>
    <row r="53" spans="1:243" s="19" customFormat="1" ht="38.25" customHeight="1">
      <c r="A53" s="22">
        <v>1.4</v>
      </c>
      <c r="B53" s="32" t="s">
        <v>166</v>
      </c>
      <c r="C53" s="27" t="s">
        <v>94</v>
      </c>
      <c r="D53" s="33">
        <v>9</v>
      </c>
      <c r="E53" s="34" t="s">
        <v>129</v>
      </c>
      <c r="F53" s="28">
        <v>550.64</v>
      </c>
      <c r="G53" s="38"/>
      <c r="H53" s="38"/>
      <c r="I53" s="39" t="s">
        <v>38</v>
      </c>
      <c r="J53" s="40">
        <f t="shared" si="0"/>
        <v>1</v>
      </c>
      <c r="K53" s="38" t="s">
        <v>39</v>
      </c>
      <c r="L53" s="38" t="s">
        <v>4</v>
      </c>
      <c r="M53" s="41"/>
      <c r="N53" s="38"/>
      <c r="O53" s="38"/>
      <c r="P53" s="42"/>
      <c r="Q53" s="38"/>
      <c r="R53" s="38"/>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26">
        <f t="shared" si="1"/>
        <v>4955.76</v>
      </c>
      <c r="BB53" s="43">
        <f t="shared" si="2"/>
        <v>4955.76</v>
      </c>
      <c r="BC53" s="21" t="str">
        <f t="shared" si="3"/>
        <v>INR  Four Thousand Nine Hundred &amp; Fifty Five  and Paise Seventy Six Only</v>
      </c>
      <c r="IA53" s="19">
        <v>1.4</v>
      </c>
      <c r="IB53" s="19" t="s">
        <v>166</v>
      </c>
      <c r="IC53" s="19" t="s">
        <v>94</v>
      </c>
      <c r="ID53" s="19">
        <v>9</v>
      </c>
      <c r="IE53" s="20" t="s">
        <v>129</v>
      </c>
      <c r="IF53" s="20"/>
      <c r="IG53" s="20"/>
      <c r="IH53" s="20"/>
      <c r="II53" s="20"/>
    </row>
    <row r="54" spans="1:243" s="19" customFormat="1" ht="25.5" customHeight="1">
      <c r="A54" s="24">
        <v>1.41</v>
      </c>
      <c r="B54" s="32" t="s">
        <v>167</v>
      </c>
      <c r="C54" s="27" t="s">
        <v>95</v>
      </c>
      <c r="D54" s="33">
        <v>5</v>
      </c>
      <c r="E54" s="34" t="s">
        <v>129</v>
      </c>
      <c r="F54" s="28">
        <v>938.19</v>
      </c>
      <c r="G54" s="38"/>
      <c r="H54" s="38"/>
      <c r="I54" s="39" t="s">
        <v>38</v>
      </c>
      <c r="J54" s="40">
        <f t="shared" si="0"/>
        <v>1</v>
      </c>
      <c r="K54" s="38" t="s">
        <v>39</v>
      </c>
      <c r="L54" s="38" t="s">
        <v>4</v>
      </c>
      <c r="M54" s="41"/>
      <c r="N54" s="38"/>
      <c r="O54" s="38"/>
      <c r="P54" s="42"/>
      <c r="Q54" s="38"/>
      <c r="R54" s="38"/>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26">
        <f t="shared" si="1"/>
        <v>4690.95</v>
      </c>
      <c r="BB54" s="43">
        <f t="shared" si="2"/>
        <v>4690.95</v>
      </c>
      <c r="BC54" s="21" t="str">
        <f t="shared" si="3"/>
        <v>INR  Four Thousand Six Hundred &amp; Ninety  and Paise Ninety Five Only</v>
      </c>
      <c r="IA54" s="19">
        <v>1.41</v>
      </c>
      <c r="IB54" s="19" t="s">
        <v>167</v>
      </c>
      <c r="IC54" s="19" t="s">
        <v>95</v>
      </c>
      <c r="ID54" s="19">
        <v>5</v>
      </c>
      <c r="IE54" s="20" t="s">
        <v>129</v>
      </c>
      <c r="IF54" s="20"/>
      <c r="IG54" s="20"/>
      <c r="IH54" s="20"/>
      <c r="II54" s="20"/>
    </row>
    <row r="55" spans="1:243" s="19" customFormat="1" ht="27" customHeight="1">
      <c r="A55" s="22">
        <v>1.42</v>
      </c>
      <c r="B55" s="32" t="s">
        <v>168</v>
      </c>
      <c r="C55" s="27" t="s">
        <v>96</v>
      </c>
      <c r="D55" s="33">
        <v>6</v>
      </c>
      <c r="E55" s="34" t="s">
        <v>129</v>
      </c>
      <c r="F55" s="28">
        <v>762.82</v>
      </c>
      <c r="G55" s="38"/>
      <c r="H55" s="38"/>
      <c r="I55" s="39" t="s">
        <v>38</v>
      </c>
      <c r="J55" s="40">
        <f t="shared" si="0"/>
        <v>1</v>
      </c>
      <c r="K55" s="38" t="s">
        <v>39</v>
      </c>
      <c r="L55" s="38" t="s">
        <v>4</v>
      </c>
      <c r="M55" s="41"/>
      <c r="N55" s="38"/>
      <c r="O55" s="38"/>
      <c r="P55" s="42"/>
      <c r="Q55" s="38"/>
      <c r="R55" s="38"/>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26">
        <f t="shared" si="1"/>
        <v>4576.92</v>
      </c>
      <c r="BB55" s="43">
        <f t="shared" si="2"/>
        <v>4576.92</v>
      </c>
      <c r="BC55" s="21" t="str">
        <f t="shared" si="3"/>
        <v>INR  Four Thousand Five Hundred &amp; Seventy Six  and Paise Ninety Two Only</v>
      </c>
      <c r="IA55" s="19">
        <v>1.42</v>
      </c>
      <c r="IB55" s="19" t="s">
        <v>168</v>
      </c>
      <c r="IC55" s="19" t="s">
        <v>96</v>
      </c>
      <c r="ID55" s="19">
        <v>6</v>
      </c>
      <c r="IE55" s="20" t="s">
        <v>129</v>
      </c>
      <c r="IF55" s="20"/>
      <c r="IG55" s="20"/>
      <c r="IH55" s="20"/>
      <c r="II55" s="20"/>
    </row>
    <row r="56" spans="1:243" s="19" customFormat="1" ht="30.75" customHeight="1">
      <c r="A56" s="22">
        <v>1.43</v>
      </c>
      <c r="B56" s="32" t="s">
        <v>169</v>
      </c>
      <c r="C56" s="27" t="s">
        <v>97</v>
      </c>
      <c r="D56" s="33">
        <v>385</v>
      </c>
      <c r="E56" s="34" t="s">
        <v>206</v>
      </c>
      <c r="F56" s="28">
        <v>260.41</v>
      </c>
      <c r="G56" s="38"/>
      <c r="H56" s="38"/>
      <c r="I56" s="39" t="s">
        <v>38</v>
      </c>
      <c r="J56" s="40">
        <f t="shared" si="0"/>
        <v>1</v>
      </c>
      <c r="K56" s="38" t="s">
        <v>39</v>
      </c>
      <c r="L56" s="38" t="s">
        <v>4</v>
      </c>
      <c r="M56" s="41"/>
      <c r="N56" s="38"/>
      <c r="O56" s="38"/>
      <c r="P56" s="42"/>
      <c r="Q56" s="38"/>
      <c r="R56" s="38"/>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26">
        <f t="shared" si="1"/>
        <v>100257.85</v>
      </c>
      <c r="BB56" s="43">
        <f t="shared" si="2"/>
        <v>100257.85</v>
      </c>
      <c r="BC56" s="21" t="str">
        <f t="shared" si="3"/>
        <v>INR  One Lakh Two Hundred &amp; Fifty Seven  and Paise Eighty Five Only</v>
      </c>
      <c r="IA56" s="19">
        <v>1.43</v>
      </c>
      <c r="IB56" s="19" t="s">
        <v>169</v>
      </c>
      <c r="IC56" s="19" t="s">
        <v>97</v>
      </c>
      <c r="ID56" s="19">
        <v>385</v>
      </c>
      <c r="IE56" s="20" t="s">
        <v>206</v>
      </c>
      <c r="IF56" s="20"/>
      <c r="IG56" s="20"/>
      <c r="IH56" s="20"/>
      <c r="II56" s="20"/>
    </row>
    <row r="57" spans="1:243" s="19" customFormat="1" ht="31.5" customHeight="1">
      <c r="A57" s="24">
        <v>1.44</v>
      </c>
      <c r="B57" s="32" t="s">
        <v>170</v>
      </c>
      <c r="C57" s="27" t="s">
        <v>98</v>
      </c>
      <c r="D57" s="33">
        <v>59</v>
      </c>
      <c r="E57" s="34" t="s">
        <v>129</v>
      </c>
      <c r="F57" s="28">
        <v>224.46</v>
      </c>
      <c r="G57" s="38"/>
      <c r="H57" s="38"/>
      <c r="I57" s="39" t="s">
        <v>38</v>
      </c>
      <c r="J57" s="40">
        <f t="shared" si="0"/>
        <v>1</v>
      </c>
      <c r="K57" s="38" t="s">
        <v>39</v>
      </c>
      <c r="L57" s="38" t="s">
        <v>4</v>
      </c>
      <c r="M57" s="41"/>
      <c r="N57" s="38"/>
      <c r="O57" s="38"/>
      <c r="P57" s="42"/>
      <c r="Q57" s="38"/>
      <c r="R57" s="38"/>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26">
        <f t="shared" si="1"/>
        <v>13243.14</v>
      </c>
      <c r="BB57" s="43">
        <f t="shared" si="2"/>
        <v>13243.14</v>
      </c>
      <c r="BC57" s="21" t="str">
        <f t="shared" si="3"/>
        <v>INR  Thirteen Thousand Two Hundred &amp; Forty Three  and Paise Fourteen Only</v>
      </c>
      <c r="IA57" s="19">
        <v>1.44</v>
      </c>
      <c r="IB57" s="19" t="s">
        <v>170</v>
      </c>
      <c r="IC57" s="19" t="s">
        <v>98</v>
      </c>
      <c r="ID57" s="19">
        <v>59</v>
      </c>
      <c r="IE57" s="20" t="s">
        <v>129</v>
      </c>
      <c r="IF57" s="20"/>
      <c r="IG57" s="20"/>
      <c r="IH57" s="20"/>
      <c r="II57" s="20"/>
    </row>
    <row r="58" spans="1:243" s="19" customFormat="1" ht="36.75" customHeight="1">
      <c r="A58" s="22">
        <v>1.45</v>
      </c>
      <c r="B58" s="32" t="s">
        <v>171</v>
      </c>
      <c r="C58" s="27" t="s">
        <v>99</v>
      </c>
      <c r="D58" s="33">
        <v>104</v>
      </c>
      <c r="E58" s="34" t="s">
        <v>129</v>
      </c>
      <c r="F58" s="28">
        <v>90.31</v>
      </c>
      <c r="G58" s="38"/>
      <c r="H58" s="38"/>
      <c r="I58" s="39" t="s">
        <v>38</v>
      </c>
      <c r="J58" s="40">
        <f t="shared" si="0"/>
        <v>1</v>
      </c>
      <c r="K58" s="38" t="s">
        <v>39</v>
      </c>
      <c r="L58" s="38" t="s">
        <v>4</v>
      </c>
      <c r="M58" s="41"/>
      <c r="N58" s="38"/>
      <c r="O58" s="38"/>
      <c r="P58" s="42"/>
      <c r="Q58" s="38"/>
      <c r="R58" s="38"/>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26">
        <f t="shared" si="1"/>
        <v>9392.24</v>
      </c>
      <c r="BB58" s="43">
        <f t="shared" si="2"/>
        <v>9392.24</v>
      </c>
      <c r="BC58" s="21" t="str">
        <f t="shared" si="3"/>
        <v>INR  Nine Thousand Three Hundred &amp; Ninety Two  and Paise Twenty Four Only</v>
      </c>
      <c r="IA58" s="19">
        <v>1.45</v>
      </c>
      <c r="IB58" s="19" t="s">
        <v>171</v>
      </c>
      <c r="IC58" s="19" t="s">
        <v>99</v>
      </c>
      <c r="ID58" s="19">
        <v>104</v>
      </c>
      <c r="IE58" s="20" t="s">
        <v>129</v>
      </c>
      <c r="IF58" s="20"/>
      <c r="IG58" s="20"/>
      <c r="IH58" s="20"/>
      <c r="II58" s="20"/>
    </row>
    <row r="59" spans="1:243" s="19" customFormat="1" ht="36" customHeight="1">
      <c r="A59" s="22">
        <v>1.46</v>
      </c>
      <c r="B59" s="32" t="s">
        <v>172</v>
      </c>
      <c r="C59" s="27" t="s">
        <v>100</v>
      </c>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60"/>
      <c r="BB59" s="60"/>
      <c r="BC59" s="60"/>
      <c r="IA59" s="19">
        <v>1.46</v>
      </c>
      <c r="IB59" s="19" t="s">
        <v>172</v>
      </c>
      <c r="IC59" s="19" t="s">
        <v>100</v>
      </c>
      <c r="IE59" s="20"/>
      <c r="IF59" s="20"/>
      <c r="IG59" s="20"/>
      <c r="IH59" s="20"/>
      <c r="II59" s="20"/>
    </row>
    <row r="60" spans="1:243" s="19" customFormat="1" ht="29.25" customHeight="1">
      <c r="A60" s="24">
        <v>1.47</v>
      </c>
      <c r="B60" s="32" t="s">
        <v>173</v>
      </c>
      <c r="C60" s="27" t="s">
        <v>101</v>
      </c>
      <c r="D60" s="33">
        <v>15</v>
      </c>
      <c r="E60" s="34" t="s">
        <v>206</v>
      </c>
      <c r="F60" s="28">
        <v>71.02</v>
      </c>
      <c r="G60" s="38"/>
      <c r="H60" s="38"/>
      <c r="I60" s="39" t="s">
        <v>38</v>
      </c>
      <c r="J60" s="40">
        <f t="shared" si="0"/>
        <v>1</v>
      </c>
      <c r="K60" s="38" t="s">
        <v>39</v>
      </c>
      <c r="L60" s="38" t="s">
        <v>4</v>
      </c>
      <c r="M60" s="41"/>
      <c r="N60" s="38"/>
      <c r="O60" s="38"/>
      <c r="P60" s="42"/>
      <c r="Q60" s="38"/>
      <c r="R60" s="38"/>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26">
        <f t="shared" si="1"/>
        <v>1065.3</v>
      </c>
      <c r="BB60" s="43">
        <f t="shared" si="2"/>
        <v>1065.3</v>
      </c>
      <c r="BC60" s="21" t="str">
        <f t="shared" si="3"/>
        <v>INR  One Thousand  &amp;Sixty Five  and Paise Thirty Only</v>
      </c>
      <c r="IA60" s="19">
        <v>1.47</v>
      </c>
      <c r="IB60" s="19" t="s">
        <v>173</v>
      </c>
      <c r="IC60" s="19" t="s">
        <v>101</v>
      </c>
      <c r="ID60" s="19">
        <v>15</v>
      </c>
      <c r="IE60" s="20" t="s">
        <v>206</v>
      </c>
      <c r="IF60" s="20"/>
      <c r="IG60" s="20"/>
      <c r="IH60" s="20"/>
      <c r="II60" s="20"/>
    </row>
    <row r="61" spans="1:243" s="19" customFormat="1" ht="31.5" customHeight="1">
      <c r="A61" s="22">
        <v>1.48</v>
      </c>
      <c r="B61" s="32" t="s">
        <v>174</v>
      </c>
      <c r="C61" s="27" t="s">
        <v>102</v>
      </c>
      <c r="D61" s="33">
        <v>107</v>
      </c>
      <c r="E61" s="34" t="s">
        <v>206</v>
      </c>
      <c r="F61" s="28">
        <v>83.3</v>
      </c>
      <c r="G61" s="38"/>
      <c r="H61" s="38"/>
      <c r="I61" s="39" t="s">
        <v>38</v>
      </c>
      <c r="J61" s="40">
        <f t="shared" si="0"/>
        <v>1</v>
      </c>
      <c r="K61" s="38" t="s">
        <v>39</v>
      </c>
      <c r="L61" s="38" t="s">
        <v>4</v>
      </c>
      <c r="M61" s="41"/>
      <c r="N61" s="38"/>
      <c r="O61" s="38"/>
      <c r="P61" s="42"/>
      <c r="Q61" s="38"/>
      <c r="R61" s="38"/>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26">
        <f t="shared" si="1"/>
        <v>8913.1</v>
      </c>
      <c r="BB61" s="43">
        <f t="shared" si="2"/>
        <v>8913.1</v>
      </c>
      <c r="BC61" s="21" t="str">
        <f t="shared" si="3"/>
        <v>INR  Eight Thousand Nine Hundred &amp; Thirteen  and Paise Ten Only</v>
      </c>
      <c r="IA61" s="19">
        <v>1.48</v>
      </c>
      <c r="IB61" s="19" t="s">
        <v>174</v>
      </c>
      <c r="IC61" s="19" t="s">
        <v>102</v>
      </c>
      <c r="ID61" s="19">
        <v>107</v>
      </c>
      <c r="IE61" s="20" t="s">
        <v>206</v>
      </c>
      <c r="IF61" s="20"/>
      <c r="IG61" s="20"/>
      <c r="IH61" s="20"/>
      <c r="II61" s="20"/>
    </row>
    <row r="62" spans="1:243" s="19" customFormat="1" ht="67.5" customHeight="1">
      <c r="A62" s="22">
        <v>1.49</v>
      </c>
      <c r="B62" s="32" t="s">
        <v>133</v>
      </c>
      <c r="C62" s="27" t="s">
        <v>103</v>
      </c>
      <c r="D62" s="33">
        <v>18170</v>
      </c>
      <c r="E62" s="34" t="s">
        <v>206</v>
      </c>
      <c r="F62" s="28">
        <v>18.41</v>
      </c>
      <c r="G62" s="38"/>
      <c r="H62" s="38"/>
      <c r="I62" s="39" t="s">
        <v>38</v>
      </c>
      <c r="J62" s="40">
        <f t="shared" si="0"/>
        <v>1</v>
      </c>
      <c r="K62" s="38" t="s">
        <v>39</v>
      </c>
      <c r="L62" s="38" t="s">
        <v>4</v>
      </c>
      <c r="M62" s="41"/>
      <c r="N62" s="38"/>
      <c r="O62" s="38"/>
      <c r="P62" s="42"/>
      <c r="Q62" s="38"/>
      <c r="R62" s="38"/>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26">
        <f t="shared" si="1"/>
        <v>334509.7</v>
      </c>
      <c r="BB62" s="43">
        <f t="shared" si="2"/>
        <v>334509.7</v>
      </c>
      <c r="BC62" s="21" t="str">
        <f t="shared" si="3"/>
        <v>INR  Three Lakh Thirty Four Thousand Five Hundred &amp; Nine  and Paise Seventy Only</v>
      </c>
      <c r="IA62" s="19">
        <v>1.49</v>
      </c>
      <c r="IB62" s="19" t="s">
        <v>133</v>
      </c>
      <c r="IC62" s="19" t="s">
        <v>103</v>
      </c>
      <c r="ID62" s="19">
        <v>18170</v>
      </c>
      <c r="IE62" s="20" t="s">
        <v>206</v>
      </c>
      <c r="IF62" s="20"/>
      <c r="IG62" s="20"/>
      <c r="IH62" s="20"/>
      <c r="II62" s="20"/>
    </row>
    <row r="63" spans="1:243" s="19" customFormat="1" ht="27" customHeight="1">
      <c r="A63" s="24">
        <v>1.5</v>
      </c>
      <c r="B63" s="32" t="s">
        <v>134</v>
      </c>
      <c r="C63" s="27" t="s">
        <v>104</v>
      </c>
      <c r="D63" s="33">
        <v>489</v>
      </c>
      <c r="E63" s="34" t="s">
        <v>129</v>
      </c>
      <c r="F63" s="28">
        <v>79.79</v>
      </c>
      <c r="G63" s="38"/>
      <c r="H63" s="38"/>
      <c r="I63" s="39" t="s">
        <v>38</v>
      </c>
      <c r="J63" s="40">
        <f t="shared" si="0"/>
        <v>1</v>
      </c>
      <c r="K63" s="38" t="s">
        <v>39</v>
      </c>
      <c r="L63" s="38" t="s">
        <v>4</v>
      </c>
      <c r="M63" s="41"/>
      <c r="N63" s="38"/>
      <c r="O63" s="38"/>
      <c r="P63" s="42"/>
      <c r="Q63" s="38"/>
      <c r="R63" s="38"/>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26">
        <f t="shared" si="1"/>
        <v>39017.31</v>
      </c>
      <c r="BB63" s="43">
        <f t="shared" si="2"/>
        <v>39017.31</v>
      </c>
      <c r="BC63" s="21" t="str">
        <f t="shared" si="3"/>
        <v>INR  Thirty Nine Thousand  &amp;Seventeen  and Paise Thirty One Only</v>
      </c>
      <c r="IA63" s="19">
        <v>1.5</v>
      </c>
      <c r="IB63" s="19" t="s">
        <v>134</v>
      </c>
      <c r="IC63" s="19" t="s">
        <v>104</v>
      </c>
      <c r="ID63" s="19">
        <v>489</v>
      </c>
      <c r="IE63" s="20" t="s">
        <v>129</v>
      </c>
      <c r="IF63" s="20"/>
      <c r="IG63" s="20"/>
      <c r="IH63" s="20"/>
      <c r="II63" s="20"/>
    </row>
    <row r="64" spans="1:243" s="19" customFormat="1" ht="33" customHeight="1">
      <c r="A64" s="22">
        <v>1.51</v>
      </c>
      <c r="B64" s="32" t="s">
        <v>175</v>
      </c>
      <c r="C64" s="27" t="s">
        <v>105</v>
      </c>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c r="BC64" s="60"/>
      <c r="IA64" s="19">
        <v>1.51</v>
      </c>
      <c r="IB64" s="19" t="s">
        <v>175</v>
      </c>
      <c r="IC64" s="19" t="s">
        <v>105</v>
      </c>
      <c r="IE64" s="20"/>
      <c r="IF64" s="20"/>
      <c r="IG64" s="20"/>
      <c r="IH64" s="20"/>
      <c r="II64" s="20"/>
    </row>
    <row r="65" spans="1:243" s="19" customFormat="1" ht="31.5" customHeight="1">
      <c r="A65" s="22">
        <v>1.52</v>
      </c>
      <c r="B65" s="32" t="s">
        <v>176</v>
      </c>
      <c r="C65" s="27" t="s">
        <v>106</v>
      </c>
      <c r="D65" s="33">
        <v>10</v>
      </c>
      <c r="E65" s="34" t="s">
        <v>129</v>
      </c>
      <c r="F65" s="28">
        <v>312.14</v>
      </c>
      <c r="G65" s="38"/>
      <c r="H65" s="38"/>
      <c r="I65" s="39" t="s">
        <v>38</v>
      </c>
      <c r="J65" s="40">
        <f t="shared" si="0"/>
        <v>1</v>
      </c>
      <c r="K65" s="38" t="s">
        <v>39</v>
      </c>
      <c r="L65" s="38" t="s">
        <v>4</v>
      </c>
      <c r="M65" s="41"/>
      <c r="N65" s="38"/>
      <c r="O65" s="38"/>
      <c r="P65" s="42"/>
      <c r="Q65" s="38"/>
      <c r="R65" s="38"/>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26">
        <f t="shared" si="1"/>
        <v>3121.4</v>
      </c>
      <c r="BB65" s="43">
        <f t="shared" si="2"/>
        <v>3121.4</v>
      </c>
      <c r="BC65" s="21" t="str">
        <f t="shared" si="3"/>
        <v>INR  Three Thousand One Hundred &amp; Twenty One  and Paise Forty Only</v>
      </c>
      <c r="IA65" s="19">
        <v>1.52</v>
      </c>
      <c r="IB65" s="19" t="s">
        <v>176</v>
      </c>
      <c r="IC65" s="19" t="s">
        <v>106</v>
      </c>
      <c r="ID65" s="19">
        <v>10</v>
      </c>
      <c r="IE65" s="20" t="s">
        <v>129</v>
      </c>
      <c r="IF65" s="20"/>
      <c r="IG65" s="20"/>
      <c r="IH65" s="20"/>
      <c r="II65" s="20"/>
    </row>
    <row r="66" spans="1:243" s="19" customFormat="1" ht="41.25" customHeight="1">
      <c r="A66" s="24">
        <v>1.53</v>
      </c>
      <c r="B66" s="29" t="s">
        <v>212</v>
      </c>
      <c r="C66" s="27" t="s">
        <v>107</v>
      </c>
      <c r="D66" s="33">
        <v>11</v>
      </c>
      <c r="E66" s="34" t="s">
        <v>129</v>
      </c>
      <c r="F66" s="28">
        <v>370.89</v>
      </c>
      <c r="G66" s="38"/>
      <c r="H66" s="38"/>
      <c r="I66" s="39" t="s">
        <v>38</v>
      </c>
      <c r="J66" s="40">
        <f t="shared" si="0"/>
        <v>1</v>
      </c>
      <c r="K66" s="38" t="s">
        <v>39</v>
      </c>
      <c r="L66" s="38" t="s">
        <v>4</v>
      </c>
      <c r="M66" s="41"/>
      <c r="N66" s="38"/>
      <c r="O66" s="38"/>
      <c r="P66" s="42"/>
      <c r="Q66" s="38"/>
      <c r="R66" s="38"/>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26">
        <f t="shared" si="1"/>
        <v>4079.79</v>
      </c>
      <c r="BB66" s="43">
        <f t="shared" si="2"/>
        <v>4079.79</v>
      </c>
      <c r="BC66" s="21" t="str">
        <f t="shared" si="3"/>
        <v>INR  Four Thousand  &amp;Seventy Nine  and Paise Seventy Nine Only</v>
      </c>
      <c r="IA66" s="19">
        <v>1.53</v>
      </c>
      <c r="IB66" s="19" t="s">
        <v>212</v>
      </c>
      <c r="IC66" s="19" t="s">
        <v>107</v>
      </c>
      <c r="ID66" s="19">
        <v>11</v>
      </c>
      <c r="IE66" s="20" t="s">
        <v>129</v>
      </c>
      <c r="IF66" s="20"/>
      <c r="IG66" s="20"/>
      <c r="IH66" s="20"/>
      <c r="II66" s="20"/>
    </row>
    <row r="67" spans="1:243" s="19" customFormat="1" ht="48.75" customHeight="1">
      <c r="A67" s="22">
        <v>1.54</v>
      </c>
      <c r="B67" s="32" t="s">
        <v>177</v>
      </c>
      <c r="C67" s="27" t="s">
        <v>108</v>
      </c>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0"/>
      <c r="BB67" s="60"/>
      <c r="BC67" s="60"/>
      <c r="IA67" s="19">
        <v>1.54</v>
      </c>
      <c r="IB67" s="19" t="s">
        <v>177</v>
      </c>
      <c r="IC67" s="19" t="s">
        <v>108</v>
      </c>
      <c r="IE67" s="20"/>
      <c r="IF67" s="20"/>
      <c r="IG67" s="20"/>
      <c r="IH67" s="20"/>
      <c r="II67" s="20"/>
    </row>
    <row r="68" spans="1:243" s="19" customFormat="1" ht="55.5" customHeight="1">
      <c r="A68" s="22">
        <v>1.55</v>
      </c>
      <c r="B68" s="29" t="s">
        <v>178</v>
      </c>
      <c r="C68" s="27" t="s">
        <v>109</v>
      </c>
      <c r="D68" s="33">
        <v>10</v>
      </c>
      <c r="E68" s="34" t="s">
        <v>206</v>
      </c>
      <c r="F68" s="28">
        <v>521.7</v>
      </c>
      <c r="G68" s="38"/>
      <c r="H68" s="38"/>
      <c r="I68" s="39" t="s">
        <v>38</v>
      </c>
      <c r="J68" s="40">
        <f t="shared" si="0"/>
        <v>1</v>
      </c>
      <c r="K68" s="38" t="s">
        <v>39</v>
      </c>
      <c r="L68" s="38" t="s">
        <v>4</v>
      </c>
      <c r="M68" s="41"/>
      <c r="N68" s="38"/>
      <c r="O68" s="38"/>
      <c r="P68" s="42"/>
      <c r="Q68" s="38"/>
      <c r="R68" s="38"/>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26">
        <f t="shared" si="1"/>
        <v>5217</v>
      </c>
      <c r="BB68" s="43">
        <f t="shared" si="2"/>
        <v>5217</v>
      </c>
      <c r="BC68" s="21" t="str">
        <f t="shared" si="3"/>
        <v>INR  Five Thousand Two Hundred &amp; Seventeen  Only</v>
      </c>
      <c r="IA68" s="19">
        <v>1.55</v>
      </c>
      <c r="IB68" s="19" t="s">
        <v>178</v>
      </c>
      <c r="IC68" s="19" t="s">
        <v>109</v>
      </c>
      <c r="ID68" s="19">
        <v>10</v>
      </c>
      <c r="IE68" s="20" t="s">
        <v>206</v>
      </c>
      <c r="IF68" s="20"/>
      <c r="IG68" s="20"/>
      <c r="IH68" s="20"/>
      <c r="II68" s="20"/>
    </row>
    <row r="69" spans="1:243" s="19" customFormat="1" ht="27" customHeight="1">
      <c r="A69" s="24">
        <v>1.56</v>
      </c>
      <c r="B69" s="35" t="s">
        <v>179</v>
      </c>
      <c r="C69" s="27" t="s">
        <v>110</v>
      </c>
      <c r="D69" s="33">
        <v>4</v>
      </c>
      <c r="E69" s="34" t="s">
        <v>206</v>
      </c>
      <c r="F69" s="28">
        <v>264.8</v>
      </c>
      <c r="G69" s="38"/>
      <c r="H69" s="38"/>
      <c r="I69" s="39" t="s">
        <v>38</v>
      </c>
      <c r="J69" s="40">
        <f t="shared" si="0"/>
        <v>1</v>
      </c>
      <c r="K69" s="38" t="s">
        <v>39</v>
      </c>
      <c r="L69" s="38" t="s">
        <v>4</v>
      </c>
      <c r="M69" s="41"/>
      <c r="N69" s="38"/>
      <c r="O69" s="38"/>
      <c r="P69" s="42"/>
      <c r="Q69" s="38"/>
      <c r="R69" s="38"/>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26">
        <f t="shared" si="1"/>
        <v>1059.2</v>
      </c>
      <c r="BB69" s="43">
        <f t="shared" si="2"/>
        <v>1059.2</v>
      </c>
      <c r="BC69" s="21" t="str">
        <f t="shared" si="3"/>
        <v>INR  One Thousand  &amp;Fifty Nine  and Paise Twenty Only</v>
      </c>
      <c r="IA69" s="19">
        <v>1.56</v>
      </c>
      <c r="IB69" s="19" t="s">
        <v>179</v>
      </c>
      <c r="IC69" s="19" t="s">
        <v>110</v>
      </c>
      <c r="ID69" s="19">
        <v>4</v>
      </c>
      <c r="IE69" s="20" t="s">
        <v>206</v>
      </c>
      <c r="IF69" s="20"/>
      <c r="IG69" s="20"/>
      <c r="IH69" s="20"/>
      <c r="II69" s="20"/>
    </row>
    <row r="70" spans="1:243" s="19" customFormat="1" ht="49.5" customHeight="1">
      <c r="A70" s="22">
        <v>1.57</v>
      </c>
      <c r="B70" s="32" t="s">
        <v>180</v>
      </c>
      <c r="C70" s="27" t="s">
        <v>111</v>
      </c>
      <c r="D70" s="33">
        <v>6</v>
      </c>
      <c r="E70" s="34" t="s">
        <v>129</v>
      </c>
      <c r="F70" s="28">
        <v>256.9</v>
      </c>
      <c r="G70" s="38"/>
      <c r="H70" s="38"/>
      <c r="I70" s="39" t="s">
        <v>38</v>
      </c>
      <c r="J70" s="40">
        <f t="shared" si="0"/>
        <v>1</v>
      </c>
      <c r="K70" s="38" t="s">
        <v>39</v>
      </c>
      <c r="L70" s="38" t="s">
        <v>4</v>
      </c>
      <c r="M70" s="41"/>
      <c r="N70" s="38"/>
      <c r="O70" s="38"/>
      <c r="P70" s="42"/>
      <c r="Q70" s="38"/>
      <c r="R70" s="38"/>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26">
        <f t="shared" si="1"/>
        <v>1541.4</v>
      </c>
      <c r="BB70" s="43">
        <f t="shared" si="2"/>
        <v>1541.4</v>
      </c>
      <c r="BC70" s="21" t="str">
        <f t="shared" si="3"/>
        <v>INR  One Thousand Five Hundred &amp; Forty One  and Paise Forty Only</v>
      </c>
      <c r="IA70" s="19">
        <v>1.57</v>
      </c>
      <c r="IB70" s="19" t="s">
        <v>180</v>
      </c>
      <c r="IC70" s="19" t="s">
        <v>111</v>
      </c>
      <c r="ID70" s="19">
        <v>6</v>
      </c>
      <c r="IE70" s="20" t="s">
        <v>129</v>
      </c>
      <c r="IF70" s="20"/>
      <c r="IG70" s="20"/>
      <c r="IH70" s="20"/>
      <c r="II70" s="20"/>
    </row>
    <row r="71" spans="1:243" s="19" customFormat="1" ht="48.75" customHeight="1">
      <c r="A71" s="22">
        <v>1.58</v>
      </c>
      <c r="B71" s="32" t="s">
        <v>181</v>
      </c>
      <c r="C71" s="27" t="s">
        <v>112</v>
      </c>
      <c r="D71" s="33">
        <v>42</v>
      </c>
      <c r="E71" s="34" t="s">
        <v>129</v>
      </c>
      <c r="F71" s="28">
        <v>94.7</v>
      </c>
      <c r="G71" s="38"/>
      <c r="H71" s="38"/>
      <c r="I71" s="39" t="s">
        <v>38</v>
      </c>
      <c r="J71" s="40">
        <f t="shared" si="0"/>
        <v>1</v>
      </c>
      <c r="K71" s="38" t="s">
        <v>39</v>
      </c>
      <c r="L71" s="38" t="s">
        <v>4</v>
      </c>
      <c r="M71" s="41"/>
      <c r="N71" s="38"/>
      <c r="O71" s="38"/>
      <c r="P71" s="42"/>
      <c r="Q71" s="38"/>
      <c r="R71" s="38"/>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26">
        <f t="shared" si="1"/>
        <v>3977.4</v>
      </c>
      <c r="BB71" s="43">
        <f t="shared" si="2"/>
        <v>3977.4</v>
      </c>
      <c r="BC71" s="21" t="str">
        <f t="shared" si="3"/>
        <v>INR  Three Thousand Nine Hundred &amp; Seventy Seven  and Paise Forty Only</v>
      </c>
      <c r="IA71" s="19">
        <v>1.58</v>
      </c>
      <c r="IB71" s="19" t="s">
        <v>181</v>
      </c>
      <c r="IC71" s="19" t="s">
        <v>112</v>
      </c>
      <c r="ID71" s="19">
        <v>42</v>
      </c>
      <c r="IE71" s="20" t="s">
        <v>129</v>
      </c>
      <c r="IF71" s="20"/>
      <c r="IG71" s="20"/>
      <c r="IH71" s="20"/>
      <c r="II71" s="20"/>
    </row>
    <row r="72" spans="1:243" s="19" customFormat="1" ht="71.25" customHeight="1">
      <c r="A72" s="24">
        <v>1.59</v>
      </c>
      <c r="B72" s="32" t="s">
        <v>182</v>
      </c>
      <c r="C72" s="27" t="s">
        <v>113</v>
      </c>
      <c r="D72" s="33">
        <v>45</v>
      </c>
      <c r="E72" s="34" t="s">
        <v>206</v>
      </c>
      <c r="F72" s="28">
        <v>113.99</v>
      </c>
      <c r="G72" s="38"/>
      <c r="H72" s="38"/>
      <c r="I72" s="39" t="s">
        <v>38</v>
      </c>
      <c r="J72" s="40">
        <f t="shared" si="0"/>
        <v>1</v>
      </c>
      <c r="K72" s="38" t="s">
        <v>39</v>
      </c>
      <c r="L72" s="38" t="s">
        <v>4</v>
      </c>
      <c r="M72" s="41"/>
      <c r="N72" s="38"/>
      <c r="O72" s="38"/>
      <c r="P72" s="42"/>
      <c r="Q72" s="38"/>
      <c r="R72" s="38"/>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26">
        <f t="shared" si="1"/>
        <v>5129.55</v>
      </c>
      <c r="BB72" s="43">
        <f t="shared" si="2"/>
        <v>5129.55</v>
      </c>
      <c r="BC72" s="21" t="str">
        <f t="shared" si="3"/>
        <v>INR  Five Thousand One Hundred &amp; Twenty Nine  and Paise Fifty Five Only</v>
      </c>
      <c r="IA72" s="19">
        <v>1.59</v>
      </c>
      <c r="IB72" s="19" t="s">
        <v>182</v>
      </c>
      <c r="IC72" s="19" t="s">
        <v>113</v>
      </c>
      <c r="ID72" s="19">
        <v>45</v>
      </c>
      <c r="IE72" s="20" t="s">
        <v>206</v>
      </c>
      <c r="IF72" s="20"/>
      <c r="IG72" s="20"/>
      <c r="IH72" s="20"/>
      <c r="II72" s="20"/>
    </row>
    <row r="73" spans="1:243" s="19" customFormat="1" ht="31.5" customHeight="1">
      <c r="A73" s="22">
        <v>1.6</v>
      </c>
      <c r="B73" s="32" t="s">
        <v>183</v>
      </c>
      <c r="C73" s="27" t="s">
        <v>114</v>
      </c>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c r="AY73" s="60"/>
      <c r="AZ73" s="60"/>
      <c r="BA73" s="60"/>
      <c r="BB73" s="60"/>
      <c r="BC73" s="60"/>
      <c r="IA73" s="19">
        <v>1.6</v>
      </c>
      <c r="IB73" s="19" t="s">
        <v>183</v>
      </c>
      <c r="IC73" s="19" t="s">
        <v>114</v>
      </c>
      <c r="IE73" s="20"/>
      <c r="IF73" s="20"/>
      <c r="IG73" s="20"/>
      <c r="IH73" s="20"/>
      <c r="II73" s="20"/>
    </row>
    <row r="74" spans="1:243" s="19" customFormat="1" ht="36" customHeight="1">
      <c r="A74" s="22">
        <v>1.61</v>
      </c>
      <c r="B74" s="32" t="s">
        <v>131</v>
      </c>
      <c r="C74" s="27" t="s">
        <v>115</v>
      </c>
      <c r="D74" s="33">
        <v>38</v>
      </c>
      <c r="E74" s="34" t="s">
        <v>129</v>
      </c>
      <c r="F74" s="28">
        <v>403.33</v>
      </c>
      <c r="G74" s="38"/>
      <c r="H74" s="38"/>
      <c r="I74" s="39" t="s">
        <v>38</v>
      </c>
      <c r="J74" s="40">
        <f t="shared" si="0"/>
        <v>1</v>
      </c>
      <c r="K74" s="38" t="s">
        <v>39</v>
      </c>
      <c r="L74" s="38" t="s">
        <v>4</v>
      </c>
      <c r="M74" s="41"/>
      <c r="N74" s="38"/>
      <c r="O74" s="38"/>
      <c r="P74" s="42"/>
      <c r="Q74" s="38"/>
      <c r="R74" s="38"/>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26">
        <f t="shared" si="1"/>
        <v>15326.54</v>
      </c>
      <c r="BB74" s="43">
        <f t="shared" si="2"/>
        <v>15326.54</v>
      </c>
      <c r="BC74" s="21" t="str">
        <f t="shared" si="3"/>
        <v>INR  Fifteen Thousand Three Hundred &amp; Twenty Six  and Paise Fifty Four Only</v>
      </c>
      <c r="IA74" s="19">
        <v>1.61</v>
      </c>
      <c r="IB74" s="19" t="s">
        <v>131</v>
      </c>
      <c r="IC74" s="19" t="s">
        <v>115</v>
      </c>
      <c r="ID74" s="19">
        <v>38</v>
      </c>
      <c r="IE74" s="20" t="s">
        <v>129</v>
      </c>
      <c r="IF74" s="20"/>
      <c r="IG74" s="20"/>
      <c r="IH74" s="20"/>
      <c r="II74" s="20"/>
    </row>
    <row r="75" spans="1:243" s="19" customFormat="1" ht="67.5" customHeight="1">
      <c r="A75" s="24">
        <v>1.62</v>
      </c>
      <c r="B75" s="29" t="s">
        <v>184</v>
      </c>
      <c r="C75" s="27" t="s">
        <v>116</v>
      </c>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0"/>
      <c r="AI75" s="60"/>
      <c r="AJ75" s="60"/>
      <c r="AK75" s="60"/>
      <c r="AL75" s="60"/>
      <c r="AM75" s="60"/>
      <c r="AN75" s="60"/>
      <c r="AO75" s="60"/>
      <c r="AP75" s="60"/>
      <c r="AQ75" s="60"/>
      <c r="AR75" s="60"/>
      <c r="AS75" s="60"/>
      <c r="AT75" s="60"/>
      <c r="AU75" s="60"/>
      <c r="AV75" s="60"/>
      <c r="AW75" s="60"/>
      <c r="AX75" s="60"/>
      <c r="AY75" s="60"/>
      <c r="AZ75" s="60"/>
      <c r="BA75" s="60"/>
      <c r="BB75" s="60"/>
      <c r="BC75" s="60"/>
      <c r="IA75" s="19">
        <v>1.62</v>
      </c>
      <c r="IB75" s="19" t="s">
        <v>184</v>
      </c>
      <c r="IC75" s="19" t="s">
        <v>116</v>
      </c>
      <c r="IE75" s="20"/>
      <c r="IF75" s="20"/>
      <c r="IG75" s="20"/>
      <c r="IH75" s="20"/>
      <c r="II75" s="20"/>
    </row>
    <row r="76" spans="1:243" s="19" customFormat="1" ht="48.75" customHeight="1">
      <c r="A76" s="22">
        <v>1.63</v>
      </c>
      <c r="B76" s="29" t="s">
        <v>185</v>
      </c>
      <c r="C76" s="27" t="s">
        <v>117</v>
      </c>
      <c r="D76" s="30">
        <v>48</v>
      </c>
      <c r="E76" s="31" t="s">
        <v>207</v>
      </c>
      <c r="F76" s="28">
        <v>239.37</v>
      </c>
      <c r="G76" s="38"/>
      <c r="H76" s="38"/>
      <c r="I76" s="39" t="s">
        <v>38</v>
      </c>
      <c r="J76" s="40">
        <f t="shared" si="0"/>
        <v>1</v>
      </c>
      <c r="K76" s="38" t="s">
        <v>39</v>
      </c>
      <c r="L76" s="38" t="s">
        <v>4</v>
      </c>
      <c r="M76" s="41"/>
      <c r="N76" s="38"/>
      <c r="O76" s="38"/>
      <c r="P76" s="42"/>
      <c r="Q76" s="38"/>
      <c r="R76" s="38"/>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26">
        <f t="shared" si="1"/>
        <v>11489.76</v>
      </c>
      <c r="BB76" s="43">
        <f t="shared" si="2"/>
        <v>11489.76</v>
      </c>
      <c r="BC76" s="21" t="str">
        <f t="shared" si="3"/>
        <v>INR  Eleven Thousand Four Hundred &amp; Eighty Nine  and Paise Seventy Six Only</v>
      </c>
      <c r="IA76" s="19">
        <v>1.63</v>
      </c>
      <c r="IB76" s="19" t="s">
        <v>185</v>
      </c>
      <c r="IC76" s="19" t="s">
        <v>117</v>
      </c>
      <c r="ID76" s="19">
        <v>48</v>
      </c>
      <c r="IE76" s="20" t="s">
        <v>207</v>
      </c>
      <c r="IF76" s="20"/>
      <c r="IG76" s="20"/>
      <c r="IH76" s="20"/>
      <c r="II76" s="20"/>
    </row>
    <row r="77" spans="1:243" s="19" customFormat="1" ht="54.75" customHeight="1">
      <c r="A77" s="22">
        <v>1.64</v>
      </c>
      <c r="B77" s="29" t="s">
        <v>186</v>
      </c>
      <c r="C77" s="27" t="s">
        <v>118</v>
      </c>
      <c r="D77" s="30">
        <v>34</v>
      </c>
      <c r="E77" s="31" t="s">
        <v>207</v>
      </c>
      <c r="F77" s="28">
        <v>426.13</v>
      </c>
      <c r="G77" s="38"/>
      <c r="H77" s="38"/>
      <c r="I77" s="39" t="s">
        <v>38</v>
      </c>
      <c r="J77" s="40">
        <f t="shared" si="0"/>
        <v>1</v>
      </c>
      <c r="K77" s="38" t="s">
        <v>39</v>
      </c>
      <c r="L77" s="38" t="s">
        <v>4</v>
      </c>
      <c r="M77" s="41"/>
      <c r="N77" s="38"/>
      <c r="O77" s="38"/>
      <c r="P77" s="42"/>
      <c r="Q77" s="38"/>
      <c r="R77" s="38"/>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26">
        <f t="shared" si="1"/>
        <v>14488.42</v>
      </c>
      <c r="BB77" s="43">
        <f t="shared" si="2"/>
        <v>14488.42</v>
      </c>
      <c r="BC77" s="21" t="str">
        <f t="shared" si="3"/>
        <v>INR  Fourteen Thousand Four Hundred &amp; Eighty Eight  and Paise Forty Two Only</v>
      </c>
      <c r="IA77" s="19">
        <v>1.64</v>
      </c>
      <c r="IB77" s="19" t="s">
        <v>186</v>
      </c>
      <c r="IC77" s="19" t="s">
        <v>118</v>
      </c>
      <c r="ID77" s="19">
        <v>34</v>
      </c>
      <c r="IE77" s="20" t="s">
        <v>207</v>
      </c>
      <c r="IF77" s="20"/>
      <c r="IG77" s="20"/>
      <c r="IH77" s="20"/>
      <c r="II77" s="20"/>
    </row>
    <row r="78" spans="1:243" s="19" customFormat="1" ht="51.75" customHeight="1">
      <c r="A78" s="24">
        <v>1.65</v>
      </c>
      <c r="B78" s="29" t="s">
        <v>215</v>
      </c>
      <c r="C78" s="27" t="s">
        <v>119</v>
      </c>
      <c r="D78" s="30">
        <v>34</v>
      </c>
      <c r="E78" s="31" t="s">
        <v>207</v>
      </c>
      <c r="F78" s="28">
        <v>279.7</v>
      </c>
      <c r="G78" s="38"/>
      <c r="H78" s="38"/>
      <c r="I78" s="39" t="s">
        <v>38</v>
      </c>
      <c r="J78" s="40">
        <f t="shared" si="0"/>
        <v>1</v>
      </c>
      <c r="K78" s="38" t="s">
        <v>39</v>
      </c>
      <c r="L78" s="38" t="s">
        <v>4</v>
      </c>
      <c r="M78" s="41"/>
      <c r="N78" s="38"/>
      <c r="O78" s="38"/>
      <c r="P78" s="42"/>
      <c r="Q78" s="38"/>
      <c r="R78" s="38"/>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26">
        <f t="shared" si="1"/>
        <v>9509.8</v>
      </c>
      <c r="BB78" s="43">
        <f t="shared" si="2"/>
        <v>9509.8</v>
      </c>
      <c r="BC78" s="21" t="str">
        <f t="shared" si="3"/>
        <v>INR  Nine Thousand Five Hundred &amp; Nine  and Paise Eighty Only</v>
      </c>
      <c r="IA78" s="19">
        <v>1.65</v>
      </c>
      <c r="IB78" s="19" t="s">
        <v>215</v>
      </c>
      <c r="IC78" s="19" t="s">
        <v>119</v>
      </c>
      <c r="ID78" s="19">
        <v>34</v>
      </c>
      <c r="IE78" s="20" t="s">
        <v>207</v>
      </c>
      <c r="IF78" s="20"/>
      <c r="IG78" s="20"/>
      <c r="IH78" s="20"/>
      <c r="II78" s="20"/>
    </row>
    <row r="79" spans="1:243" s="19" customFormat="1" ht="41.25" customHeight="1">
      <c r="A79" s="22">
        <v>1.66</v>
      </c>
      <c r="B79" s="29" t="s">
        <v>187</v>
      </c>
      <c r="C79" s="27" t="s">
        <v>120</v>
      </c>
      <c r="D79" s="30">
        <v>34</v>
      </c>
      <c r="E79" s="31" t="s">
        <v>207</v>
      </c>
      <c r="F79" s="28">
        <v>546.25</v>
      </c>
      <c r="G79" s="38"/>
      <c r="H79" s="38"/>
      <c r="I79" s="39" t="s">
        <v>38</v>
      </c>
      <c r="J79" s="40">
        <f t="shared" si="0"/>
        <v>1</v>
      </c>
      <c r="K79" s="38" t="s">
        <v>39</v>
      </c>
      <c r="L79" s="38" t="s">
        <v>4</v>
      </c>
      <c r="M79" s="41"/>
      <c r="N79" s="38"/>
      <c r="O79" s="38"/>
      <c r="P79" s="42"/>
      <c r="Q79" s="38"/>
      <c r="R79" s="38"/>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26">
        <f t="shared" si="1"/>
        <v>18572.5</v>
      </c>
      <c r="BB79" s="43">
        <f t="shared" si="2"/>
        <v>18572.5</v>
      </c>
      <c r="BC79" s="21" t="str">
        <f t="shared" si="3"/>
        <v>INR  Eighteen Thousand Five Hundred &amp; Seventy Two  and Paise Fifty Only</v>
      </c>
      <c r="IA79" s="19">
        <v>1.66</v>
      </c>
      <c r="IB79" s="19" t="s">
        <v>187</v>
      </c>
      <c r="IC79" s="19" t="s">
        <v>120</v>
      </c>
      <c r="ID79" s="19">
        <v>34</v>
      </c>
      <c r="IE79" s="20" t="s">
        <v>207</v>
      </c>
      <c r="IF79" s="20"/>
      <c r="IG79" s="20"/>
      <c r="IH79" s="20"/>
      <c r="II79" s="20"/>
    </row>
    <row r="80" spans="1:243" s="19" customFormat="1" ht="34.5" customHeight="1">
      <c r="A80" s="22">
        <v>1.67</v>
      </c>
      <c r="B80" s="32" t="s">
        <v>188</v>
      </c>
      <c r="C80" s="27" t="s">
        <v>121</v>
      </c>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0"/>
      <c r="AI80" s="60"/>
      <c r="AJ80" s="60"/>
      <c r="AK80" s="60"/>
      <c r="AL80" s="60"/>
      <c r="AM80" s="60"/>
      <c r="AN80" s="60"/>
      <c r="AO80" s="60"/>
      <c r="AP80" s="60"/>
      <c r="AQ80" s="60"/>
      <c r="AR80" s="60"/>
      <c r="AS80" s="60"/>
      <c r="AT80" s="60"/>
      <c r="AU80" s="60"/>
      <c r="AV80" s="60"/>
      <c r="AW80" s="60"/>
      <c r="AX80" s="60"/>
      <c r="AY80" s="60"/>
      <c r="AZ80" s="60"/>
      <c r="BA80" s="60"/>
      <c r="BB80" s="60"/>
      <c r="BC80" s="60"/>
      <c r="IA80" s="19">
        <v>1.67</v>
      </c>
      <c r="IB80" s="19" t="s">
        <v>188</v>
      </c>
      <c r="IC80" s="19" t="s">
        <v>121</v>
      </c>
      <c r="IE80" s="20"/>
      <c r="IF80" s="20"/>
      <c r="IG80" s="20"/>
      <c r="IH80" s="20"/>
      <c r="II80" s="20"/>
    </row>
    <row r="81" spans="1:243" s="19" customFormat="1" ht="34.5" customHeight="1">
      <c r="A81" s="24">
        <v>1.68</v>
      </c>
      <c r="B81" s="32" t="s">
        <v>189</v>
      </c>
      <c r="C81" s="27" t="s">
        <v>122</v>
      </c>
      <c r="D81" s="33">
        <v>9</v>
      </c>
      <c r="E81" s="34" t="s">
        <v>129</v>
      </c>
      <c r="F81" s="28">
        <v>5991.23</v>
      </c>
      <c r="G81" s="38"/>
      <c r="H81" s="38"/>
      <c r="I81" s="39" t="s">
        <v>38</v>
      </c>
      <c r="J81" s="40">
        <f aca="true" t="shared" si="4" ref="J81:J88">IF(I81="Less(-)",-1,1)</f>
        <v>1</v>
      </c>
      <c r="K81" s="38" t="s">
        <v>39</v>
      </c>
      <c r="L81" s="38" t="s">
        <v>4</v>
      </c>
      <c r="M81" s="41"/>
      <c r="N81" s="38"/>
      <c r="O81" s="38"/>
      <c r="P81" s="42"/>
      <c r="Q81" s="38"/>
      <c r="R81" s="38"/>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26">
        <f aca="true" t="shared" si="5" ref="BA81:BA88">(total_amount_ba($B$2,$D$2,D81,F81,J81,K81,M81))</f>
        <v>53921.07</v>
      </c>
      <c r="BB81" s="43">
        <f aca="true" t="shared" si="6" ref="BB81:BB88">BA81+SUM(N81:AZ81)</f>
        <v>53921.07</v>
      </c>
      <c r="BC81" s="21" t="str">
        <f aca="true" t="shared" si="7" ref="BC81:BC88">SpellNumber(L81,BB81)</f>
        <v>INR  Fifty Three Thousand Nine Hundred &amp; Twenty One  and Paise Seven Only</v>
      </c>
      <c r="IA81" s="19">
        <v>1.68</v>
      </c>
      <c r="IB81" s="19" t="s">
        <v>189</v>
      </c>
      <c r="IC81" s="19" t="s">
        <v>122</v>
      </c>
      <c r="ID81" s="19">
        <v>9</v>
      </c>
      <c r="IE81" s="20" t="s">
        <v>129</v>
      </c>
      <c r="IF81" s="20"/>
      <c r="IG81" s="20"/>
      <c r="IH81" s="20"/>
      <c r="II81" s="20"/>
    </row>
    <row r="82" spans="1:243" s="19" customFormat="1" ht="27.75" customHeight="1">
      <c r="A82" s="22">
        <v>1.69</v>
      </c>
      <c r="B82" s="32" t="s">
        <v>190</v>
      </c>
      <c r="C82" s="27" t="s">
        <v>123</v>
      </c>
      <c r="D82" s="33">
        <v>5</v>
      </c>
      <c r="E82" s="34" t="s">
        <v>129</v>
      </c>
      <c r="F82" s="28">
        <v>906.62</v>
      </c>
      <c r="G82" s="38"/>
      <c r="H82" s="38"/>
      <c r="I82" s="39" t="s">
        <v>38</v>
      </c>
      <c r="J82" s="40">
        <f t="shared" si="4"/>
        <v>1</v>
      </c>
      <c r="K82" s="38" t="s">
        <v>39</v>
      </c>
      <c r="L82" s="38" t="s">
        <v>4</v>
      </c>
      <c r="M82" s="41"/>
      <c r="N82" s="38"/>
      <c r="O82" s="38"/>
      <c r="P82" s="42"/>
      <c r="Q82" s="38"/>
      <c r="R82" s="38"/>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26">
        <f t="shared" si="5"/>
        <v>4533.1</v>
      </c>
      <c r="BB82" s="43">
        <f t="shared" si="6"/>
        <v>4533.1</v>
      </c>
      <c r="BC82" s="21" t="str">
        <f t="shared" si="7"/>
        <v>INR  Four Thousand Five Hundred &amp; Thirty Three  and Paise Ten Only</v>
      </c>
      <c r="IA82" s="19">
        <v>1.69</v>
      </c>
      <c r="IB82" s="19" t="s">
        <v>190</v>
      </c>
      <c r="IC82" s="19" t="s">
        <v>123</v>
      </c>
      <c r="ID82" s="19">
        <v>5</v>
      </c>
      <c r="IE82" s="20" t="s">
        <v>129</v>
      </c>
      <c r="IF82" s="20"/>
      <c r="IG82" s="20"/>
      <c r="IH82" s="20"/>
      <c r="II82" s="20"/>
    </row>
    <row r="83" spans="1:243" s="19" customFormat="1" ht="68.25" customHeight="1">
      <c r="A83" s="22">
        <v>1.7</v>
      </c>
      <c r="B83" s="32" t="s">
        <v>191</v>
      </c>
      <c r="C83" s="27" t="s">
        <v>124</v>
      </c>
      <c r="D83" s="33">
        <v>1</v>
      </c>
      <c r="E83" s="34" t="s">
        <v>129</v>
      </c>
      <c r="F83" s="28">
        <v>3381.85</v>
      </c>
      <c r="G83" s="38"/>
      <c r="H83" s="38"/>
      <c r="I83" s="39" t="s">
        <v>38</v>
      </c>
      <c r="J83" s="40">
        <f t="shared" si="4"/>
        <v>1</v>
      </c>
      <c r="K83" s="38" t="s">
        <v>39</v>
      </c>
      <c r="L83" s="38" t="s">
        <v>4</v>
      </c>
      <c r="M83" s="41"/>
      <c r="N83" s="38"/>
      <c r="O83" s="38"/>
      <c r="P83" s="42"/>
      <c r="Q83" s="38"/>
      <c r="R83" s="38"/>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26">
        <f t="shared" si="5"/>
        <v>3381.85</v>
      </c>
      <c r="BB83" s="43">
        <f t="shared" si="6"/>
        <v>3381.85</v>
      </c>
      <c r="BC83" s="21" t="str">
        <f t="shared" si="7"/>
        <v>INR  Three Thousand Three Hundred &amp; Eighty One  and Paise Eighty Five Only</v>
      </c>
      <c r="IA83" s="19">
        <v>1.7</v>
      </c>
      <c r="IB83" s="19" t="s">
        <v>191</v>
      </c>
      <c r="IC83" s="19" t="s">
        <v>124</v>
      </c>
      <c r="ID83" s="19">
        <v>1</v>
      </c>
      <c r="IE83" s="20" t="s">
        <v>129</v>
      </c>
      <c r="IF83" s="20"/>
      <c r="IG83" s="20"/>
      <c r="IH83" s="20"/>
      <c r="II83" s="20"/>
    </row>
    <row r="84" spans="1:243" s="19" customFormat="1" ht="53.25" customHeight="1">
      <c r="A84" s="24">
        <v>1.71</v>
      </c>
      <c r="B84" s="32" t="s">
        <v>192</v>
      </c>
      <c r="C84" s="27" t="s">
        <v>125</v>
      </c>
      <c r="D84" s="33">
        <v>24</v>
      </c>
      <c r="E84" s="34" t="s">
        <v>129</v>
      </c>
      <c r="F84" s="28">
        <v>241.12</v>
      </c>
      <c r="G84" s="38"/>
      <c r="H84" s="38"/>
      <c r="I84" s="39" t="s">
        <v>38</v>
      </c>
      <c r="J84" s="40">
        <f t="shared" si="4"/>
        <v>1</v>
      </c>
      <c r="K84" s="38" t="s">
        <v>39</v>
      </c>
      <c r="L84" s="38" t="s">
        <v>4</v>
      </c>
      <c r="M84" s="41"/>
      <c r="N84" s="38"/>
      <c r="O84" s="38"/>
      <c r="P84" s="42"/>
      <c r="Q84" s="38"/>
      <c r="R84" s="38"/>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26">
        <f t="shared" si="5"/>
        <v>5786.88</v>
      </c>
      <c r="BB84" s="43">
        <f t="shared" si="6"/>
        <v>5786.88</v>
      </c>
      <c r="BC84" s="21" t="str">
        <f t="shared" si="7"/>
        <v>INR  Five Thousand Seven Hundred &amp; Eighty Six  and Paise Eighty Eight Only</v>
      </c>
      <c r="IA84" s="19">
        <v>1.71</v>
      </c>
      <c r="IB84" s="19" t="s">
        <v>192</v>
      </c>
      <c r="IC84" s="19" t="s">
        <v>125</v>
      </c>
      <c r="ID84" s="19">
        <v>24</v>
      </c>
      <c r="IE84" s="20" t="s">
        <v>129</v>
      </c>
      <c r="IF84" s="20"/>
      <c r="IG84" s="20"/>
      <c r="IH84" s="20"/>
      <c r="II84" s="20"/>
    </row>
    <row r="85" spans="1:243" s="19" customFormat="1" ht="49.5" customHeight="1">
      <c r="A85" s="22">
        <v>1.72</v>
      </c>
      <c r="B85" s="32" t="s">
        <v>193</v>
      </c>
      <c r="C85" s="27" t="s">
        <v>126</v>
      </c>
      <c r="D85" s="33">
        <v>70</v>
      </c>
      <c r="E85" s="34" t="s">
        <v>206</v>
      </c>
      <c r="F85" s="28">
        <v>30.69</v>
      </c>
      <c r="G85" s="38"/>
      <c r="H85" s="38"/>
      <c r="I85" s="39" t="s">
        <v>38</v>
      </c>
      <c r="J85" s="40">
        <f t="shared" si="4"/>
        <v>1</v>
      </c>
      <c r="K85" s="38" t="s">
        <v>39</v>
      </c>
      <c r="L85" s="38" t="s">
        <v>4</v>
      </c>
      <c r="M85" s="41"/>
      <c r="N85" s="38"/>
      <c r="O85" s="38"/>
      <c r="P85" s="42"/>
      <c r="Q85" s="38"/>
      <c r="R85" s="38"/>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26">
        <f t="shared" si="5"/>
        <v>2148.3</v>
      </c>
      <c r="BB85" s="43">
        <f t="shared" si="6"/>
        <v>2148.3</v>
      </c>
      <c r="BC85" s="21" t="str">
        <f t="shared" si="7"/>
        <v>INR  Two Thousand One Hundred &amp; Forty Eight  and Paise Thirty Only</v>
      </c>
      <c r="IA85" s="19">
        <v>1.72</v>
      </c>
      <c r="IB85" s="19" t="s">
        <v>193</v>
      </c>
      <c r="IC85" s="19" t="s">
        <v>126</v>
      </c>
      <c r="ID85" s="19">
        <v>70</v>
      </c>
      <c r="IE85" s="20" t="s">
        <v>206</v>
      </c>
      <c r="IF85" s="20"/>
      <c r="IG85" s="20"/>
      <c r="IH85" s="20"/>
      <c r="II85" s="20"/>
    </row>
    <row r="86" spans="1:243" s="19" customFormat="1" ht="35.25" customHeight="1">
      <c r="A86" s="22">
        <v>1.73</v>
      </c>
      <c r="B86" s="32" t="s">
        <v>194</v>
      </c>
      <c r="C86" s="27" t="s">
        <v>127</v>
      </c>
      <c r="D86" s="33">
        <v>2</v>
      </c>
      <c r="E86" s="34" t="s">
        <v>208</v>
      </c>
      <c r="F86" s="28">
        <v>7051.29</v>
      </c>
      <c r="G86" s="38"/>
      <c r="H86" s="38"/>
      <c r="I86" s="39" t="s">
        <v>38</v>
      </c>
      <c r="J86" s="40">
        <f t="shared" si="4"/>
        <v>1</v>
      </c>
      <c r="K86" s="38" t="s">
        <v>39</v>
      </c>
      <c r="L86" s="38" t="s">
        <v>4</v>
      </c>
      <c r="M86" s="41"/>
      <c r="N86" s="38"/>
      <c r="O86" s="38"/>
      <c r="P86" s="42"/>
      <c r="Q86" s="38"/>
      <c r="R86" s="38"/>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26">
        <f t="shared" si="5"/>
        <v>14102.58</v>
      </c>
      <c r="BB86" s="43">
        <f t="shared" si="6"/>
        <v>14102.58</v>
      </c>
      <c r="BC86" s="21" t="str">
        <f t="shared" si="7"/>
        <v>INR  Fourteen Thousand One Hundred &amp; Two  and Paise Fifty Eight Only</v>
      </c>
      <c r="IA86" s="19">
        <v>1.73</v>
      </c>
      <c r="IB86" s="19" t="s">
        <v>194</v>
      </c>
      <c r="IC86" s="19" t="s">
        <v>127</v>
      </c>
      <c r="ID86" s="19">
        <v>2</v>
      </c>
      <c r="IE86" s="20" t="s">
        <v>208</v>
      </c>
      <c r="IF86" s="20"/>
      <c r="IG86" s="20"/>
      <c r="IH86" s="20"/>
      <c r="II86" s="20"/>
    </row>
    <row r="87" spans="1:243" s="19" customFormat="1" ht="35.25" customHeight="1">
      <c r="A87" s="24">
        <v>1.74</v>
      </c>
      <c r="B87" s="32" t="s">
        <v>195</v>
      </c>
      <c r="C87" s="27" t="s">
        <v>130</v>
      </c>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0"/>
      <c r="AK87" s="60"/>
      <c r="AL87" s="60"/>
      <c r="AM87" s="60"/>
      <c r="AN87" s="60"/>
      <c r="AO87" s="60"/>
      <c r="AP87" s="60"/>
      <c r="AQ87" s="60"/>
      <c r="AR87" s="60"/>
      <c r="AS87" s="60"/>
      <c r="AT87" s="60"/>
      <c r="AU87" s="60"/>
      <c r="AV87" s="60"/>
      <c r="AW87" s="60"/>
      <c r="AX87" s="60"/>
      <c r="AY87" s="60"/>
      <c r="AZ87" s="60"/>
      <c r="BA87" s="60"/>
      <c r="BB87" s="60"/>
      <c r="BC87" s="60"/>
      <c r="IA87" s="19">
        <v>1.74</v>
      </c>
      <c r="IB87" s="19" t="s">
        <v>195</v>
      </c>
      <c r="IC87" s="19" t="s">
        <v>130</v>
      </c>
      <c r="IE87" s="20"/>
      <c r="IF87" s="20"/>
      <c r="IG87" s="20"/>
      <c r="IH87" s="20"/>
      <c r="II87" s="20"/>
    </row>
    <row r="88" spans="1:243" s="19" customFormat="1" ht="35.25" customHeight="1">
      <c r="A88" s="22">
        <v>1.75</v>
      </c>
      <c r="B88" s="32" t="s">
        <v>196</v>
      </c>
      <c r="C88" s="27" t="s">
        <v>218</v>
      </c>
      <c r="D88" s="33">
        <v>1</v>
      </c>
      <c r="E88" s="34" t="s">
        <v>129</v>
      </c>
      <c r="F88" s="28">
        <v>964.49</v>
      </c>
      <c r="G88" s="38"/>
      <c r="H88" s="38"/>
      <c r="I88" s="39" t="s">
        <v>38</v>
      </c>
      <c r="J88" s="40">
        <f t="shared" si="4"/>
        <v>1</v>
      </c>
      <c r="K88" s="38" t="s">
        <v>39</v>
      </c>
      <c r="L88" s="38" t="s">
        <v>4</v>
      </c>
      <c r="M88" s="41"/>
      <c r="N88" s="38"/>
      <c r="O88" s="38"/>
      <c r="P88" s="42"/>
      <c r="Q88" s="38"/>
      <c r="R88" s="38"/>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26">
        <f t="shared" si="5"/>
        <v>964.49</v>
      </c>
      <c r="BB88" s="43">
        <f t="shared" si="6"/>
        <v>964.49</v>
      </c>
      <c r="BC88" s="21" t="str">
        <f t="shared" si="7"/>
        <v>INR  Nine Hundred &amp; Sixty Four  and Paise Forty Nine Only</v>
      </c>
      <c r="IA88" s="19">
        <v>1.75</v>
      </c>
      <c r="IB88" s="19" t="s">
        <v>196</v>
      </c>
      <c r="IC88" s="19" t="s">
        <v>218</v>
      </c>
      <c r="ID88" s="19">
        <v>1</v>
      </c>
      <c r="IE88" s="20" t="s">
        <v>129</v>
      </c>
      <c r="IF88" s="20"/>
      <c r="IG88" s="20"/>
      <c r="IH88" s="20"/>
      <c r="II88" s="20"/>
    </row>
    <row r="89" spans="1:243" s="19" customFormat="1" ht="35.25" customHeight="1">
      <c r="A89" s="22">
        <v>1.76</v>
      </c>
      <c r="B89" s="32" t="s">
        <v>197</v>
      </c>
      <c r="C89" s="27" t="s">
        <v>219</v>
      </c>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0"/>
      <c r="AI89" s="60"/>
      <c r="AJ89" s="60"/>
      <c r="AK89" s="60"/>
      <c r="AL89" s="60"/>
      <c r="AM89" s="60"/>
      <c r="AN89" s="60"/>
      <c r="AO89" s="60"/>
      <c r="AP89" s="60"/>
      <c r="AQ89" s="60"/>
      <c r="AR89" s="60"/>
      <c r="AS89" s="60"/>
      <c r="AT89" s="60"/>
      <c r="AU89" s="60"/>
      <c r="AV89" s="60"/>
      <c r="AW89" s="60"/>
      <c r="AX89" s="60"/>
      <c r="AY89" s="60"/>
      <c r="AZ89" s="60"/>
      <c r="BA89" s="60"/>
      <c r="BB89" s="60"/>
      <c r="BC89" s="60"/>
      <c r="IA89" s="19">
        <v>1.76</v>
      </c>
      <c r="IB89" s="19" t="s">
        <v>197</v>
      </c>
      <c r="IC89" s="19" t="s">
        <v>219</v>
      </c>
      <c r="IE89" s="20"/>
      <c r="IF89" s="20"/>
      <c r="IG89" s="20"/>
      <c r="IH89" s="20"/>
      <c r="II89" s="20"/>
    </row>
    <row r="90" spans="1:243" s="19" customFormat="1" ht="35.25" customHeight="1">
      <c r="A90" s="24">
        <v>1.77</v>
      </c>
      <c r="B90" s="32" t="s">
        <v>198</v>
      </c>
      <c r="C90" s="27" t="s">
        <v>220</v>
      </c>
      <c r="D90" s="33">
        <v>1</v>
      </c>
      <c r="E90" s="34" t="s">
        <v>129</v>
      </c>
      <c r="F90" s="28">
        <v>5789.57</v>
      </c>
      <c r="G90" s="38"/>
      <c r="H90" s="38"/>
      <c r="I90" s="39" t="s">
        <v>38</v>
      </c>
      <c r="J90" s="40">
        <f aca="true" t="shared" si="8" ref="J90:J97">IF(I90="Less(-)",-1,1)</f>
        <v>1</v>
      </c>
      <c r="K90" s="38" t="s">
        <v>39</v>
      </c>
      <c r="L90" s="38" t="s">
        <v>4</v>
      </c>
      <c r="M90" s="41"/>
      <c r="N90" s="38"/>
      <c r="O90" s="38"/>
      <c r="P90" s="42"/>
      <c r="Q90" s="38"/>
      <c r="R90" s="38"/>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26">
        <f aca="true" t="shared" si="9" ref="BA90:BA97">(total_amount_ba($B$2,$D$2,D90,F90,J90,K90,M90))</f>
        <v>5789.57</v>
      </c>
      <c r="BB90" s="43">
        <f aca="true" t="shared" si="10" ref="BB90:BB97">BA90+SUM(N90:AZ90)</f>
        <v>5789.57</v>
      </c>
      <c r="BC90" s="21" t="str">
        <f aca="true" t="shared" si="11" ref="BC90:BC97">SpellNumber(L90,BB90)</f>
        <v>INR  Five Thousand Seven Hundred &amp; Eighty Nine  and Paise Fifty Seven Only</v>
      </c>
      <c r="IA90" s="19">
        <v>1.77</v>
      </c>
      <c r="IB90" s="19" t="s">
        <v>198</v>
      </c>
      <c r="IC90" s="19" t="s">
        <v>220</v>
      </c>
      <c r="ID90" s="19">
        <v>1</v>
      </c>
      <c r="IE90" s="20" t="s">
        <v>129</v>
      </c>
      <c r="IF90" s="20"/>
      <c r="IG90" s="20"/>
      <c r="IH90" s="20"/>
      <c r="II90" s="20"/>
    </row>
    <row r="91" spans="1:243" s="19" customFormat="1" ht="35.25" customHeight="1">
      <c r="A91" s="22">
        <v>1.78</v>
      </c>
      <c r="B91" s="32" t="s">
        <v>199</v>
      </c>
      <c r="C91" s="27" t="s">
        <v>221</v>
      </c>
      <c r="D91" s="33">
        <v>5</v>
      </c>
      <c r="E91" s="34" t="s">
        <v>206</v>
      </c>
      <c r="F91" s="28">
        <v>266.55</v>
      </c>
      <c r="G91" s="38"/>
      <c r="H91" s="38"/>
      <c r="I91" s="39" t="s">
        <v>38</v>
      </c>
      <c r="J91" s="40">
        <f t="shared" si="8"/>
        <v>1</v>
      </c>
      <c r="K91" s="38" t="s">
        <v>39</v>
      </c>
      <c r="L91" s="38" t="s">
        <v>4</v>
      </c>
      <c r="M91" s="41"/>
      <c r="N91" s="38"/>
      <c r="O91" s="38"/>
      <c r="P91" s="42"/>
      <c r="Q91" s="38"/>
      <c r="R91" s="38"/>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26">
        <f t="shared" si="9"/>
        <v>1332.75</v>
      </c>
      <c r="BB91" s="43">
        <f t="shared" si="10"/>
        <v>1332.75</v>
      </c>
      <c r="BC91" s="21" t="str">
        <f t="shared" si="11"/>
        <v>INR  One Thousand Three Hundred &amp; Thirty Two  and Paise Seventy Five Only</v>
      </c>
      <c r="IA91" s="19">
        <v>1.78</v>
      </c>
      <c r="IB91" s="19" t="s">
        <v>199</v>
      </c>
      <c r="IC91" s="19" t="s">
        <v>221</v>
      </c>
      <c r="ID91" s="19">
        <v>5</v>
      </c>
      <c r="IE91" s="20" t="s">
        <v>206</v>
      </c>
      <c r="IF91" s="20"/>
      <c r="IG91" s="20"/>
      <c r="IH91" s="20"/>
      <c r="II91" s="20"/>
    </row>
    <row r="92" spans="1:243" s="19" customFormat="1" ht="35.25" customHeight="1">
      <c r="A92" s="22">
        <v>1.79</v>
      </c>
      <c r="B92" s="32" t="s">
        <v>200</v>
      </c>
      <c r="C92" s="27" t="s">
        <v>222</v>
      </c>
      <c r="D92" s="33">
        <v>4</v>
      </c>
      <c r="E92" s="34" t="s">
        <v>129</v>
      </c>
      <c r="F92" s="28">
        <v>72.78</v>
      </c>
      <c r="G92" s="38"/>
      <c r="H92" s="38"/>
      <c r="I92" s="39" t="s">
        <v>38</v>
      </c>
      <c r="J92" s="40">
        <f t="shared" si="8"/>
        <v>1</v>
      </c>
      <c r="K92" s="38" t="s">
        <v>39</v>
      </c>
      <c r="L92" s="38" t="s">
        <v>4</v>
      </c>
      <c r="M92" s="41"/>
      <c r="N92" s="38"/>
      <c r="O92" s="38"/>
      <c r="P92" s="42"/>
      <c r="Q92" s="38"/>
      <c r="R92" s="38"/>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26">
        <f t="shared" si="9"/>
        <v>291.12</v>
      </c>
      <c r="BB92" s="43">
        <f t="shared" si="10"/>
        <v>291.12</v>
      </c>
      <c r="BC92" s="21" t="str">
        <f t="shared" si="11"/>
        <v>INR  Two Hundred &amp; Ninety One  and Paise Twelve Only</v>
      </c>
      <c r="IA92" s="19">
        <v>1.79</v>
      </c>
      <c r="IB92" s="19" t="s">
        <v>200</v>
      </c>
      <c r="IC92" s="19" t="s">
        <v>222</v>
      </c>
      <c r="ID92" s="19">
        <v>4</v>
      </c>
      <c r="IE92" s="20" t="s">
        <v>129</v>
      </c>
      <c r="IF92" s="20"/>
      <c r="IG92" s="20"/>
      <c r="IH92" s="20"/>
      <c r="II92" s="20"/>
    </row>
    <row r="93" spans="1:243" s="19" customFormat="1" ht="35.25" customHeight="1">
      <c r="A93" s="24">
        <v>1.8</v>
      </c>
      <c r="B93" s="32" t="s">
        <v>201</v>
      </c>
      <c r="C93" s="27" t="s">
        <v>223</v>
      </c>
      <c r="D93" s="33">
        <v>1</v>
      </c>
      <c r="E93" s="34" t="s">
        <v>129</v>
      </c>
      <c r="F93" s="28">
        <v>346.34</v>
      </c>
      <c r="G93" s="38"/>
      <c r="H93" s="38"/>
      <c r="I93" s="39" t="s">
        <v>38</v>
      </c>
      <c r="J93" s="40">
        <f t="shared" si="8"/>
        <v>1</v>
      </c>
      <c r="K93" s="38" t="s">
        <v>39</v>
      </c>
      <c r="L93" s="38" t="s">
        <v>4</v>
      </c>
      <c r="M93" s="41"/>
      <c r="N93" s="38"/>
      <c r="O93" s="38"/>
      <c r="P93" s="42"/>
      <c r="Q93" s="38"/>
      <c r="R93" s="38"/>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26">
        <f t="shared" si="9"/>
        <v>346.34</v>
      </c>
      <c r="BB93" s="43">
        <f t="shared" si="10"/>
        <v>346.34</v>
      </c>
      <c r="BC93" s="21" t="str">
        <f t="shared" si="11"/>
        <v>INR  Three Hundred &amp; Forty Six  and Paise Thirty Four Only</v>
      </c>
      <c r="IA93" s="19">
        <v>1.8</v>
      </c>
      <c r="IB93" s="19" t="s">
        <v>201</v>
      </c>
      <c r="IC93" s="19" t="s">
        <v>223</v>
      </c>
      <c r="ID93" s="19">
        <v>1</v>
      </c>
      <c r="IE93" s="20" t="s">
        <v>129</v>
      </c>
      <c r="IF93" s="20"/>
      <c r="IG93" s="20"/>
      <c r="IH93" s="20"/>
      <c r="II93" s="20"/>
    </row>
    <row r="94" spans="1:243" s="19" customFormat="1" ht="35.25" customHeight="1">
      <c r="A94" s="22">
        <v>1.81</v>
      </c>
      <c r="B94" s="32" t="s">
        <v>202</v>
      </c>
      <c r="C94" s="27" t="s">
        <v>224</v>
      </c>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0"/>
      <c r="AI94" s="60"/>
      <c r="AJ94" s="60"/>
      <c r="AK94" s="60"/>
      <c r="AL94" s="60"/>
      <c r="AM94" s="60"/>
      <c r="AN94" s="60"/>
      <c r="AO94" s="60"/>
      <c r="AP94" s="60"/>
      <c r="AQ94" s="60"/>
      <c r="AR94" s="60"/>
      <c r="AS94" s="60"/>
      <c r="AT94" s="60"/>
      <c r="AU94" s="60"/>
      <c r="AV94" s="60"/>
      <c r="AW94" s="60"/>
      <c r="AX94" s="60"/>
      <c r="AY94" s="60"/>
      <c r="AZ94" s="60"/>
      <c r="BA94" s="60"/>
      <c r="BB94" s="60"/>
      <c r="BC94" s="60"/>
      <c r="IA94" s="19">
        <v>1.81</v>
      </c>
      <c r="IB94" s="19" t="s">
        <v>202</v>
      </c>
      <c r="IC94" s="19" t="s">
        <v>224</v>
      </c>
      <c r="IE94" s="20"/>
      <c r="IF94" s="20"/>
      <c r="IG94" s="20"/>
      <c r="IH94" s="20"/>
      <c r="II94" s="20"/>
    </row>
    <row r="95" spans="1:243" s="19" customFormat="1" ht="35.25" customHeight="1">
      <c r="A95" s="22">
        <v>1.82</v>
      </c>
      <c r="B95" s="32" t="s">
        <v>203</v>
      </c>
      <c r="C95" s="27" t="s">
        <v>225</v>
      </c>
      <c r="D95" s="33">
        <v>20</v>
      </c>
      <c r="E95" s="34" t="s">
        <v>206</v>
      </c>
      <c r="F95" s="28">
        <v>61.38</v>
      </c>
      <c r="G95" s="38"/>
      <c r="H95" s="38"/>
      <c r="I95" s="39" t="s">
        <v>38</v>
      </c>
      <c r="J95" s="40">
        <f t="shared" si="8"/>
        <v>1</v>
      </c>
      <c r="K95" s="38" t="s">
        <v>39</v>
      </c>
      <c r="L95" s="38" t="s">
        <v>4</v>
      </c>
      <c r="M95" s="41"/>
      <c r="N95" s="38"/>
      <c r="O95" s="38"/>
      <c r="P95" s="42"/>
      <c r="Q95" s="38"/>
      <c r="R95" s="38"/>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26">
        <f t="shared" si="9"/>
        <v>1227.6</v>
      </c>
      <c r="BB95" s="43">
        <f t="shared" si="10"/>
        <v>1227.6</v>
      </c>
      <c r="BC95" s="21" t="str">
        <f t="shared" si="11"/>
        <v>INR  One Thousand Two Hundred &amp; Twenty Seven  and Paise Sixty Only</v>
      </c>
      <c r="IA95" s="19">
        <v>1.82</v>
      </c>
      <c r="IB95" s="19" t="s">
        <v>203</v>
      </c>
      <c r="IC95" s="19" t="s">
        <v>225</v>
      </c>
      <c r="ID95" s="19">
        <v>20</v>
      </c>
      <c r="IE95" s="20" t="s">
        <v>206</v>
      </c>
      <c r="IF95" s="20"/>
      <c r="IG95" s="20"/>
      <c r="IH95" s="20"/>
      <c r="II95" s="20"/>
    </row>
    <row r="96" spans="1:243" s="19" customFormat="1" ht="35.25" customHeight="1">
      <c r="A96" s="24">
        <v>1.83</v>
      </c>
      <c r="B96" s="29" t="s">
        <v>216</v>
      </c>
      <c r="C96" s="27" t="s">
        <v>226</v>
      </c>
      <c r="D96" s="60"/>
      <c r="E96" s="60"/>
      <c r="F96" s="60"/>
      <c r="G96" s="60"/>
      <c r="H96" s="60"/>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0"/>
      <c r="AI96" s="60"/>
      <c r="AJ96" s="60"/>
      <c r="AK96" s="60"/>
      <c r="AL96" s="60"/>
      <c r="AM96" s="60"/>
      <c r="AN96" s="60"/>
      <c r="AO96" s="60"/>
      <c r="AP96" s="60"/>
      <c r="AQ96" s="60"/>
      <c r="AR96" s="60"/>
      <c r="AS96" s="60"/>
      <c r="AT96" s="60"/>
      <c r="AU96" s="60"/>
      <c r="AV96" s="60"/>
      <c r="AW96" s="60"/>
      <c r="AX96" s="60"/>
      <c r="AY96" s="60"/>
      <c r="AZ96" s="60"/>
      <c r="BA96" s="60"/>
      <c r="BB96" s="60"/>
      <c r="BC96" s="60"/>
      <c r="IA96" s="19">
        <v>1.83</v>
      </c>
      <c r="IB96" s="19" t="s">
        <v>216</v>
      </c>
      <c r="IC96" s="19" t="s">
        <v>226</v>
      </c>
      <c r="IE96" s="20"/>
      <c r="IF96" s="20"/>
      <c r="IG96" s="20"/>
      <c r="IH96" s="20"/>
      <c r="II96" s="20"/>
    </row>
    <row r="97" spans="1:243" s="19" customFormat="1" ht="35.25" customHeight="1">
      <c r="A97" s="22">
        <v>1.84</v>
      </c>
      <c r="B97" s="29" t="s">
        <v>217</v>
      </c>
      <c r="C97" s="27" t="s">
        <v>227</v>
      </c>
      <c r="D97" s="30">
        <v>1</v>
      </c>
      <c r="E97" s="31" t="s">
        <v>207</v>
      </c>
      <c r="F97" s="28">
        <v>4361.25</v>
      </c>
      <c r="G97" s="38"/>
      <c r="H97" s="38"/>
      <c r="I97" s="39" t="s">
        <v>38</v>
      </c>
      <c r="J97" s="40">
        <f t="shared" si="8"/>
        <v>1</v>
      </c>
      <c r="K97" s="38" t="s">
        <v>39</v>
      </c>
      <c r="L97" s="38" t="s">
        <v>4</v>
      </c>
      <c r="M97" s="41"/>
      <c r="N97" s="38"/>
      <c r="O97" s="38"/>
      <c r="P97" s="42"/>
      <c r="Q97" s="38"/>
      <c r="R97" s="38"/>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26">
        <f t="shared" si="9"/>
        <v>4361.25</v>
      </c>
      <c r="BB97" s="43">
        <f t="shared" si="10"/>
        <v>4361.25</v>
      </c>
      <c r="BC97" s="21" t="str">
        <f t="shared" si="11"/>
        <v>INR  Four Thousand Three Hundred &amp; Sixty One  and Paise Twenty Five Only</v>
      </c>
      <c r="IA97" s="19">
        <v>1.84</v>
      </c>
      <c r="IB97" s="19" t="s">
        <v>217</v>
      </c>
      <c r="IC97" s="19" t="s">
        <v>227</v>
      </c>
      <c r="ID97" s="19">
        <v>1</v>
      </c>
      <c r="IE97" s="20" t="s">
        <v>207</v>
      </c>
      <c r="IF97" s="20"/>
      <c r="IG97" s="20"/>
      <c r="IH97" s="20"/>
      <c r="II97" s="20"/>
    </row>
    <row r="98" spans="1:55" ht="42.75">
      <c r="A98" s="44" t="s">
        <v>46</v>
      </c>
      <c r="B98" s="44"/>
      <c r="C98" s="45"/>
      <c r="D98" s="45"/>
      <c r="E98" s="45"/>
      <c r="F98" s="45"/>
      <c r="G98" s="45"/>
      <c r="H98" s="46"/>
      <c r="I98" s="46"/>
      <c r="J98" s="46"/>
      <c r="K98" s="46"/>
      <c r="L98" s="45"/>
      <c r="M98" s="47"/>
      <c r="N98" s="47"/>
      <c r="O98" s="47"/>
      <c r="P98" s="47"/>
      <c r="Q98" s="47"/>
      <c r="R98" s="47"/>
      <c r="S98" s="47"/>
      <c r="T98" s="47"/>
      <c r="U98" s="47"/>
      <c r="V98" s="47"/>
      <c r="W98" s="47"/>
      <c r="X98" s="47"/>
      <c r="Y98" s="47"/>
      <c r="Z98" s="47"/>
      <c r="AA98" s="47"/>
      <c r="AB98" s="47"/>
      <c r="AC98" s="47"/>
      <c r="AD98" s="47"/>
      <c r="AE98" s="47"/>
      <c r="AF98" s="47"/>
      <c r="AG98" s="47"/>
      <c r="AH98" s="47"/>
      <c r="AI98" s="47"/>
      <c r="AJ98" s="47"/>
      <c r="AK98" s="47"/>
      <c r="AL98" s="47"/>
      <c r="AM98" s="47"/>
      <c r="AN98" s="47"/>
      <c r="AO98" s="47"/>
      <c r="AP98" s="47"/>
      <c r="AQ98" s="47"/>
      <c r="AR98" s="47"/>
      <c r="AS98" s="47"/>
      <c r="AT98" s="47"/>
      <c r="AU98" s="47"/>
      <c r="AV98" s="47"/>
      <c r="AW98" s="47"/>
      <c r="AX98" s="47"/>
      <c r="AY98" s="47"/>
      <c r="AZ98" s="47"/>
      <c r="BA98" s="48">
        <f>ROUND(SUM(BA14:BA97),0)</f>
        <v>1235989</v>
      </c>
      <c r="BB98" s="48">
        <f>SUM(BB14:BB97)</f>
        <v>1235988.72</v>
      </c>
      <c r="BC98" s="21" t="str">
        <f>SpellNumber(L98,BB98)</f>
        <v>  Twelve Lakh Thirty Five Thousand Nine Hundred &amp; Eighty Eight  and Paise Seventy Two Only</v>
      </c>
    </row>
    <row r="99" spans="1:55" ht="36.75" customHeight="1">
      <c r="A99" s="44" t="s">
        <v>47</v>
      </c>
      <c r="B99" s="44"/>
      <c r="C99" s="49"/>
      <c r="D99" s="50"/>
      <c r="E99" s="51" t="s">
        <v>52</v>
      </c>
      <c r="F99" s="52"/>
      <c r="G99" s="53"/>
      <c r="H99" s="54"/>
      <c r="I99" s="54"/>
      <c r="J99" s="54"/>
      <c r="K99" s="55"/>
      <c r="L99" s="56"/>
      <c r="M99" s="57"/>
      <c r="N99" s="54"/>
      <c r="O99" s="47"/>
      <c r="P99" s="47"/>
      <c r="Q99" s="47"/>
      <c r="R99" s="47"/>
      <c r="S99" s="47"/>
      <c r="T99" s="54"/>
      <c r="U99" s="54"/>
      <c r="V99" s="54"/>
      <c r="W99" s="54"/>
      <c r="X99" s="54"/>
      <c r="Y99" s="54"/>
      <c r="Z99" s="54"/>
      <c r="AA99" s="54"/>
      <c r="AB99" s="54"/>
      <c r="AC99" s="54"/>
      <c r="AD99" s="54"/>
      <c r="AE99" s="54"/>
      <c r="AF99" s="54"/>
      <c r="AG99" s="54"/>
      <c r="AH99" s="54"/>
      <c r="AI99" s="54"/>
      <c r="AJ99" s="54"/>
      <c r="AK99" s="54"/>
      <c r="AL99" s="54"/>
      <c r="AM99" s="54"/>
      <c r="AN99" s="54"/>
      <c r="AO99" s="54"/>
      <c r="AP99" s="54"/>
      <c r="AQ99" s="54"/>
      <c r="AR99" s="54"/>
      <c r="AS99" s="54"/>
      <c r="AT99" s="54"/>
      <c r="AU99" s="54"/>
      <c r="AV99" s="54"/>
      <c r="AW99" s="54"/>
      <c r="AX99" s="54"/>
      <c r="AY99" s="54"/>
      <c r="AZ99" s="54"/>
      <c r="BA99" s="58">
        <f>IF(ISBLANK(F99),0,IF(E99="Excess (+)",ROUND(BA98+(BA98*F99),2),IF(E99="Less (-)",ROUND(BA98+(BA98*F99*(-1)),2),IF(E99="At Par",BA98,0))))</f>
        <v>0</v>
      </c>
      <c r="BB99" s="59">
        <f>ROUND(BA99,0)</f>
        <v>0</v>
      </c>
      <c r="BC99" s="21" t="str">
        <f>SpellNumber($E$2,BB99)</f>
        <v>INR Zero Only</v>
      </c>
    </row>
    <row r="100" spans="1:55" ht="33.75" customHeight="1">
      <c r="A100" s="44" t="s">
        <v>48</v>
      </c>
      <c r="B100" s="44"/>
      <c r="C100" s="65" t="str">
        <f>SpellNumber($E$2,BB99)</f>
        <v>INR Zero Only</v>
      </c>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row>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6" ht="15"/>
    <row r="667" ht="15"/>
    <row r="669" ht="15"/>
    <row r="671" ht="15"/>
    <row r="673" ht="15"/>
    <row r="674" ht="15"/>
    <row r="675" ht="15"/>
    <row r="676" ht="15"/>
    <row r="678" ht="15"/>
    <row r="679" ht="15"/>
    <row r="680" ht="15"/>
    <row r="681" ht="15"/>
  </sheetData>
  <sheetProtection password="D850" sheet="1"/>
  <autoFilter ref="A11:BC100"/>
  <mergeCells count="27">
    <mergeCell ref="C100:BC100"/>
    <mergeCell ref="A9:BC9"/>
    <mergeCell ref="D13:BC13"/>
    <mergeCell ref="D16:BC16"/>
    <mergeCell ref="D23:BC23"/>
    <mergeCell ref="D28:BC28"/>
    <mergeCell ref="D14:BC14"/>
    <mergeCell ref="D43:BC43"/>
    <mergeCell ref="D75:BC75"/>
    <mergeCell ref="D67:BC67"/>
    <mergeCell ref="D73:BC73"/>
    <mergeCell ref="A1:L1"/>
    <mergeCell ref="A4:BC4"/>
    <mergeCell ref="A5:BC5"/>
    <mergeCell ref="A6:BC6"/>
    <mergeCell ref="A7:BC7"/>
    <mergeCell ref="B8:BC8"/>
    <mergeCell ref="D80:BC80"/>
    <mergeCell ref="D87:BC87"/>
    <mergeCell ref="D89:BC89"/>
    <mergeCell ref="D94:BC94"/>
    <mergeCell ref="D96:BC96"/>
    <mergeCell ref="D31:BC31"/>
    <mergeCell ref="D33:BC33"/>
    <mergeCell ref="D49:BC49"/>
    <mergeCell ref="D59:BC59"/>
    <mergeCell ref="D64:BC64"/>
  </mergeCells>
  <dataValidations count="17">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99">
      <formula1>IF(E99="Select",-1,IF(E99="At Par",0,0))</formula1>
      <formula2>IF(E99="Select",-1,IF(E99="At Par",0,0.99))</formula2>
    </dataValidation>
    <dataValidation type="list" allowBlank="1" showErrorMessage="1" sqref="E99">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99">
      <formula1>0</formula1>
      <formula2>99.9</formula2>
    </dataValidation>
    <dataValidation type="list" allowBlank="1" showErrorMessage="1" sqref="D13:D14 K15 D16 K17:K22 D23 K24:K27 D28 D96 D33 K34:K42 D43 K44:K48 D49 K50:K58 D59 K60:K63 D64 K65:K66 D67 K68:K72 D73 K74 D75 K76:K79 D80 K81:K86 D87 K88 D89 K90:K93 D94 K95 K97 K29:K30 K32 D31">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5 G17:H22 G24:H27 G97:H97 G34:H42 G44:H48 G50:H58 G60:H63 G65:H66 G68:H72 G74:H74 G76:H79 G81:H86 G88:H88 G90:H93 G95:H95 G29:H30 G32:H32">
      <formula1>0</formula1>
      <formula2>999999999999999</formula2>
    </dataValidation>
    <dataValidation allowBlank="1" showInputMessage="1" showErrorMessage="1" promptTitle="Addition / Deduction" prompt="Please Choose the correct One" sqref="J15 J17:J22 J24:J27 J97 J34:J42 J44:J48 J50:J58 J60:J63 J65:J66 J68:J72 J74 J76:J79 J81:J86 J88 J90:J93 J95 J29:J30 J32">
      <formula1>0</formula1>
      <formula2>0</formula2>
    </dataValidation>
    <dataValidation type="list" showErrorMessage="1" sqref="I15 I17:I22 I24:I27 I97 I34:I42 I44:I48 I50:I58 I60:I63 I65:I66 I68:I72 I74 I76:I79 I81:I86 I88 I90:I93 I95 I29:I30 I32">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7:O22 N24:O27 N97:O97 N34:O42 N44:O48 N50:O58 N60:O63 N65:O66 N68:O72 N74:O74 N76:O79 N81:O86 N88:O88 N90:O93 N95:O95 N29:O30 N32:O32">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7:R22 R24:R27 R97 R34:R42 R44:R48 R50:R58 R60:R63 R65:R66 R68:R72 R74 R76:R79 R81:R86 R88 R90:R93 R95 R29:R30 R32">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7:Q22 Q24:Q27 Q97 Q34:Q42 Q44:Q48 Q50:Q58 Q60:Q63 Q65:Q66 Q68:Q72 Q74 Q76:Q79 Q81:Q86 Q88 Q90:Q93 Q95 Q29:Q30 Q32">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7:M22 M24:M27 M97 M34:M42 M44:M48 M50:M58 M60:M63 M65:M66 M68:M72 M74 M76:M79 M81:M86 M88 M90:M93 M95 M29:M30 M32">
      <formula1>0</formula1>
      <formula2>999999999999999</formula2>
    </dataValidation>
    <dataValidation type="decimal" allowBlank="1" showInputMessage="1" showErrorMessage="1" errorTitle="Invalid Entry" error="Only Numeric Values are allowed. " sqref="A14 A16:A17 A19:A20 A22:A23 A25:A26 A28:A29 A31:A32 A34:A35 A37:A38 A40:A41 A43:A44 A46:A47 A49:A50 A52:A53 A55:A56 A58:A59 A61:A62 A64:A65 A67:A68 A70:A71 A73:A74 A76:A77 A79:A80 A82:A83 A85:A86 A88:A89 A91:A92 A94:A95 A97">
      <formula1>0</formula1>
      <formula2>999999999999999</formula2>
    </dataValidation>
    <dataValidation type="list" allowBlank="1" showInputMessage="1" showErrorMessage="1" sqref="L90 L91 L92 L93 L94 L95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7 L96">
      <formula1>"INR"</formula1>
    </dataValidation>
    <dataValidation allowBlank="1" showInputMessage="1" showErrorMessage="1" promptTitle="Itemcode/Make" prompt="Please enter text" sqref="C14:C97">
      <formula1>0</formula1>
      <formula2>0</formula2>
    </dataValidation>
  </dataValidations>
  <printOptions/>
  <pageMargins left="0.45" right="0.2" top="0.25" bottom="0.2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N17" sqref="N17"/>
    </sheetView>
  </sheetViews>
  <sheetFormatPr defaultColWidth="9.140625" defaultRowHeight="15"/>
  <sheetData>
    <row r="6" spans="5:11" ht="15">
      <c r="E6" s="67" t="s">
        <v>49</v>
      </c>
      <c r="F6" s="67"/>
      <c r="G6" s="67"/>
      <c r="H6" s="67"/>
      <c r="I6" s="67"/>
      <c r="J6" s="67"/>
      <c r="K6" s="67"/>
    </row>
    <row r="7" spans="5:11" ht="15">
      <c r="E7" s="68"/>
      <c r="F7" s="68"/>
      <c r="G7" s="68"/>
      <c r="H7" s="68"/>
      <c r="I7" s="68"/>
      <c r="J7" s="68"/>
      <c r="K7" s="68"/>
    </row>
    <row r="8" spans="5:11" ht="15">
      <c r="E8" s="68"/>
      <c r="F8" s="68"/>
      <c r="G8" s="68"/>
      <c r="H8" s="68"/>
      <c r="I8" s="68"/>
      <c r="J8" s="68"/>
      <c r="K8" s="68"/>
    </row>
    <row r="9" spans="5:11" ht="15">
      <c r="E9" s="68"/>
      <c r="F9" s="68"/>
      <c r="G9" s="68"/>
      <c r="H9" s="68"/>
      <c r="I9" s="68"/>
      <c r="J9" s="68"/>
      <c r="K9" s="68"/>
    </row>
    <row r="10" spans="5:11" ht="15">
      <c r="E10" s="68"/>
      <c r="F10" s="68"/>
      <c r="G10" s="68"/>
      <c r="H10" s="68"/>
      <c r="I10" s="68"/>
      <c r="J10" s="68"/>
      <c r="K10" s="68"/>
    </row>
    <row r="11" spans="5:11" ht="15">
      <c r="E11" s="68"/>
      <c r="F11" s="68"/>
      <c r="G11" s="68"/>
      <c r="H11" s="68"/>
      <c r="I11" s="68"/>
      <c r="J11" s="68"/>
      <c r="K11" s="68"/>
    </row>
    <row r="12" spans="5:11" ht="15">
      <c r="E12" s="68"/>
      <c r="F12" s="68"/>
      <c r="G12" s="68"/>
      <c r="H12" s="68"/>
      <c r="I12" s="68"/>
      <c r="J12" s="68"/>
      <c r="K12" s="68"/>
    </row>
    <row r="13" spans="5:11" ht="15">
      <c r="E13" s="68"/>
      <c r="F13" s="68"/>
      <c r="G13" s="68"/>
      <c r="H13" s="68"/>
      <c r="I13" s="68"/>
      <c r="J13" s="68"/>
      <c r="K13" s="68"/>
    </row>
    <row r="14" spans="5:11" ht="15">
      <c r="E14" s="68"/>
      <c r="F14" s="68"/>
      <c r="G14" s="68"/>
      <c r="H14" s="68"/>
      <c r="I14" s="68"/>
      <c r="J14" s="68"/>
      <c r="K14" s="6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DOIP Office</cp:lastModifiedBy>
  <cp:lastPrinted>2022-11-30T09:45:33Z</cp:lastPrinted>
  <dcterms:created xsi:type="dcterms:W3CDTF">2009-01-30T06:42:42Z</dcterms:created>
  <dcterms:modified xsi:type="dcterms:W3CDTF">2023-10-05T11:14:39Z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