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65" windowHeight="12465"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'BoQ1'!$A$11:$BC$186</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'BoQ1'!$A$1:$BC$186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<sst xmlns="http://schemas.openxmlformats.org/spreadsheetml/2006/main" count="950" uniqueCount="227">
  <si>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</si>
  <si>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</si>
  <si>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</si>
  <si>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</si>
  <si>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</si>
  <si>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</si>
  <si>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</si>
  <si>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</si>
  <si>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</si>
  <si>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</si>
  <si>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</si>
  <si>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</si>
  <si>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</si>
  <si>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</si>
  <si>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</si>
  <si>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</si>
  <si>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</si>
  <si>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</si>
  <si>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</si>
  <si>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</si>
  <si>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</si>
  <si>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</si>
  <si>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</si>
  <si>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</si>
  <si>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</si>
  <si>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</si>
  <si>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</si>
  <si>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</si>
  <si>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</si>
  <si>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</si>
  <si>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</si>
  <si>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</si>
  <si>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</si>
  <si>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</si>
  <si>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</si>
  <si>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</si>
  <si>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</si>
  <si>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</si>
  <si>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</si>
  <si>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</si>
  <si>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</si>
  <si>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</si>
  <si>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</si>
  <si>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</si>
  <si>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</si>
  <si>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INR Zero Only</t>
  </si>
  <si>
    <t>Excess (+)</t>
  </si>
  <si>
    <t>Tender Inviting Authority: DOIP, IIT Kanpur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</si>
  <si>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</si>
  <si>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3 module</t>
  </si>
  <si>
    <t>6 module</t>
  </si>
  <si>
    <t>Nos.</t>
  </si>
  <si>
    <t xml:space="preserve">End cap </t>
  </si>
  <si>
    <t>S&amp;F, Copper tube / reducer/ lug  terminals suitable for following size of conductor.</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</si>
  <si>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</si>
  <si>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</si>
  <si>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</si>
  <si>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</si>
  <si>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</si>
  <si>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</si>
  <si>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</si>
  <si>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Thermo-Mechanically Treated bars of grade Fe-500D or more.</t>
  </si>
  <si>
    <t>MASONRY WORK</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</si>
  <si>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</si>
  <si>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</si>
  <si>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</si>
  <si>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</si>
  <si>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</si>
  <si>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</si>
  <si>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</si>
  <si>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</si>
  <si>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</si>
  <si>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</si>
  <si>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</si>
  <si>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</si>
  <si>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</si>
  <si>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</si>
  <si>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</si>
  <si>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</si>
  <si>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</si>
  <si>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</si>
  <si>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</si>
  <si>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and fixing sliding arrangement in racks/ cupboards/cabinets shutter by with stainless steel rollers to run inside C or E aluminium channel section (The payment of C or E channel shall be made separately)</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</si>
  <si>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</si>
  <si>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</si>
  <si>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STEEL WORK</t>
  </si>
  <si>
    <t>Steel work welded in built up sections/ framed work, including cutting, hoisting, fixing in position and applying a priming coat of approved steel primer using structural steel etc. as required.</t>
  </si>
  <si>
    <t>FLOORING</t>
  </si>
  <si>
    <t>Size of Tile 600x600 mm</t>
  </si>
  <si>
    <t>ROOFING</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</si>
  <si>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</si>
  <si>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</si>
  <si>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</si>
  <si>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</si>
  <si>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</si>
  <si>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</si>
  <si>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Dismantling and Demolishing</t>
  </si>
  <si>
    <t>Dismantling tile work in floors and roofs laid in cement mortar including stacking material within 50 metres lead.</t>
  </si>
  <si>
    <t>For thickness of tiles 10 mm to 25 mm</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</si>
  <si>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</si>
  <si>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</si>
  <si>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</si>
  <si>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</si>
  <si>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32 mm dia</t>
  </si>
  <si>
    <t>WATER SUPPLY</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</si>
  <si>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</si>
  <si>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</si>
  <si>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</si>
  <si>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</si>
  <si>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C.P. brass long body bib cock of approved quality conforming to IS standards and weighing not less than 690 gms.</t>
  </si>
  <si>
    <t>15 mm nominal bore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</si>
  <si>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</si>
  <si>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</si>
  <si>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</si>
  <si>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</si>
  <si>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</si>
  <si>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Providing and fixing Brass 100mm mortice latch and lock with 6 levers without pair of handles (best make of approved quality) for aluminium doors including necessary cutting and making good etc. complete.</t>
  </si>
  <si>
    <t>cum</t>
  </si>
  <si>
    <t>sqm</t>
  </si>
  <si>
    <t>kg</t>
  </si>
  <si>
    <t>each</t>
  </si>
  <si>
    <t>metre</t>
  </si>
  <si>
    <t>CEMENT CONCRETE (CAST IN SITU)</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</si>
  <si>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</si>
  <si>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</si>
  <si>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</si>
  <si>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</si>
  <si>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Granite stone slab colour black, Cherry/Ruby red</t>
  </si>
  <si>
    <t>Area of slab over 0.50 sqm</t>
  </si>
  <si>
    <t>Extra for cutting rebate in flush door shutters (Total area of the shutter to be measured).</t>
  </si>
  <si>
    <t>Providing and fixing ISI marked oxidised M.S. handles conforming to IS:4992 with necessary screws etc. complete :</t>
  </si>
  <si>
    <t>100 mm</t>
  </si>
  <si>
    <t>Providing and fixing oxidised M.S. casement stays (straight peg type) with necessary screws etc. complete.</t>
  </si>
  <si>
    <t>250 mm weighing not less than 150 grams</t>
  </si>
  <si>
    <t>Providing and fixing aluminium sliding door bolts, ISI marked anodised (anodic coating not less than grade AC 10 as per IS : 1868), transparent or dyed to required colour or shade, with nuts and screws etc. complete :</t>
  </si>
  <si>
    <t>300x16 mm</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</si>
  <si>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</si>
  <si>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</si>
  <si>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In stringers, treads, landings etc. of stair cases, including use of chequered plate wherever required, all complete</t>
  </si>
  <si>
    <t>Providing &amp; fixing glass panes with putty and glazing clips in steel doors, windows, clerestory windows, all complete with :</t>
  </si>
  <si>
    <t>4.0 mm thick glass panes</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</si>
  <si>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</si>
  <si>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</si>
  <si>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</si>
  <si>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12 mm cement plaster of mix :</t>
  </si>
  <si>
    <t>1:6 (1 cement: 6 coarse sand)</t>
  </si>
  <si>
    <t>15 mm cement plaster on rough side of single or half brick wall of mix:</t>
  </si>
  <si>
    <t>15 mm cement plaster 1:3 (1 cement: 3 coarse sand) finished with a floating coat of neat cement on the rough side of single or half brick wall.</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</si>
  <si>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</si>
  <si>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</si>
  <si>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</si>
  <si>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</si>
  <si>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</si>
  <si>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Removing dry or oil bound distemper, water proofing cement paint and the like by scrapping, sand papering and preparing the surface smooth including necessary repairs to scratches etc. complete.</t>
  </si>
  <si>
    <t>REPAIRS TO BUILDING</t>
  </si>
  <si>
    <t>Cutting holes of required size in brick masonry wall for fixing of exhaust fan including providing and fixing 300 mm dia PVC pipe conforming BIS-12818 and making good the same etc. complete as per direction of Engineer-in-charge.</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</si>
  <si>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</si>
  <si>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</si>
  <si>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</si>
  <si>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aluminium/ Gypsum partitions, doors, windows, fixed glazing and false ceiling including disposal of unserviceable material and stacking of serviceable material with in 50 meters lead as directed by Engineer-in-charge.</t>
  </si>
  <si>
    <t>Flexible pipe</t>
  </si>
  <si>
    <t>Providing and fixing G.I. pipes complete with G.I. fittings and clamps, i/c cutting and making good the walls etc.   Internal work - Exposed on wall</t>
  </si>
  <si>
    <t>20 mm dia nominal bore</t>
  </si>
  <si>
    <t>40 mm dia nominal bore</t>
  </si>
  <si>
    <t>Providing and fixing G.I. Pipes complete with G.I. fittings and clamps, i/c making good the walls etc. concealed pipe, including painting with anti corrosive bitumastic paint, cutting chases and making good the wall :</t>
  </si>
  <si>
    <t>15 mm dia nominal bore</t>
  </si>
  <si>
    <t>Providing and fixing G.I. Union in existing G.I. pipe line, cutting and threading the pipe and making long screws, including excavation, refilling the earth or cutting of wall and making good the same complete wherever required :</t>
  </si>
  <si>
    <t>Providing and fixing C.P. brass stop cock (concealed) of standard design and of approved make conforming to IS:8931.</t>
  </si>
  <si>
    <t>Cutting holes up to 30x30 cm in walls including making good the same:</t>
  </si>
  <si>
    <t>With common burnt clay F.P.S. (non modular) bricks</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</si>
  <si>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</si>
  <si>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Pre-laminated particle board with decorative lamination on one side and balancing lamination on other side</t>
  </si>
  <si>
    <t>Providing and fixing aluminium round shape handle of outer dia 100 mm with SS screws etc. complete as per direction of Engineer-in- charge</t>
  </si>
  <si>
    <t>Anodized (AC 15 ) aluminium</t>
  </si>
  <si>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</si>
  <si>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</si>
  <si>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</si>
  <si>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</si>
  <si>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2 x 16 sq.mm.</t>
  </si>
  <si>
    <t>3 x 16 sq.mm.</t>
  </si>
  <si>
    <t>Supply and fixing of 32 x 20 mm DLP mini- trunking  white-system with independent cover  etc. as required complete.</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</si>
  <si>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</si>
  <si>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</si>
  <si>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</si>
  <si>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</si>
  <si>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</si>
  <si>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</si>
  <si>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</si>
  <si>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</si>
  <si>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</si>
  <si>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</si>
  <si>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Supplying, installation of Clip-on frame with finishing plate for 85mm cover for DLP plastic trunking 105mm x 50mm  etc. as reqd.</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</si>
  <si>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</si>
  <si>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</si>
  <si>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</si>
  <si>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</si>
  <si>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</si>
  <si>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Supply and fixing of following LED light fixture with efficiency &gt;100 lumen/ watt, P.F. &gt;0.95, THD&lt;10%,  Electronic driver,  LED lamp, reflector, diffuser, MS body/housing holder etc. complete with all fixing accessories and lamp as required complete.</t>
  </si>
  <si>
    <t>36 watt recess mounting LED light fixture 600 x 600 mm</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</si>
  <si>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</si>
  <si>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</si>
  <si>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(40A-63A)</t>
  </si>
  <si>
    <t>Four Pole (40A-63A)</t>
  </si>
  <si>
    <t>S &amp; F metal enclosure suitable for DP/TPN  MCB / DP ELCB on surface or recessed etc as reqd.</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</si>
  <si>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</si>
  <si>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8 way , Double door </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</si>
  <si>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350 RPM (tolerance as per IS : 374-2019), THD less than 10%, remote or electronic regulator unit for speed control and all remaining accessories including safety pin, nut bolts, washers, temperature rise=75 degree C (max.), insulation resistance more than 2 mega ohm, suitable for 230 V, 50 Hz, single phase AC Supply, earthing etc. complete as required.</t>
  </si>
  <si>
    <t>S &amp; F following size of steel flexible pipe along with the accessories on surface etc as required</t>
  </si>
  <si>
    <t>25 mm</t>
  </si>
  <si>
    <t>32 mm</t>
  </si>
  <si>
    <t>6 /10/16 Sq.mm.</t>
  </si>
  <si>
    <t>Dismantling, disconnecting old damaged unserviceable fl fitting/ exhaust fan/ ceiling fan/ bulkhead fitting with bracket etc. as reqd. and depositing in sectional store.</t>
  </si>
  <si>
    <t>Dismantling the old conduit pipe/wood batten of all sizes from surface/recessed &amp; making good the damages I/c filling the holes of the surface etc as reqd. and depositing it  in sectional store.</t>
  </si>
  <si>
    <t>Fixing 20/25/32 mm conduit pipe/ DLP on surface with clamp/in recessed only conduit pipe supplied by department.(Free of cost)</t>
  </si>
  <si>
    <t>Dismantling concealed &amp; damaged DB/TPN Switches/starter/ loose wire boxes along with all accessories and depositing the same in the sectional store repairing the damages as  reqd complete.</t>
  </si>
  <si>
    <t>Fixing MS Box up to 250 x 300 x100 mm including pole fuse box and painting. with enamel paint as reqd</t>
  </si>
  <si>
    <t>Fixing of  Network rack on steel fastener including cartage from store to site as reqd complete.</t>
  </si>
  <si>
    <t xml:space="preserve">Supplying and drawing of UTP 4 pair CAT 6 LAN Cable in the existing surface/ recessed Steel/ PVC conduit as required. </t>
  </si>
  <si>
    <t xml:space="preserve">1 run of cable </t>
  </si>
  <si>
    <t xml:space="preserve">2 run of cable </t>
  </si>
  <si>
    <t xml:space="preserve">3 run of cable </t>
  </si>
  <si>
    <t>Metre</t>
  </si>
  <si>
    <t>Meter</t>
  </si>
  <si>
    <t xml:space="preserve">No.  </t>
  </si>
  <si>
    <t>Each</t>
  </si>
  <si>
    <t>Name of Work: Renovation work in WL-215 at IIT Kanpur (SH: Civil &amp; Electrical works)</t>
  </si>
  <si>
    <t>NIT No:   Composite/25/01/2024-1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</si>
</sst>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5">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Calibri"/>
      <family val="2"/>
    </font>
    <font>
      <sz val="12"/>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9">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8" fillId="0" borderId="12" xfId="59" applyFont="1" applyBorder="1" applyAlignment="1">
      <alignment horizontal="left" vertical="top"/>
      <protection/>
    </xf>
    <xf numFmtId="0" fontId="8" fillId="0" borderId="13" xfId="56" applyFont="1" applyBorder="1" applyAlignment="1">
      <alignment horizontal="center" vertical="top" wrapText="1"/>
      <protection/>
    </xf>
    <xf numFmtId="0" fontId="8" fillId="0" borderId="14" xfId="59" applyFont="1" applyBorder="1" applyAlignment="1">
      <alignment horizontal="left" vertical="top"/>
      <protection/>
    </xf>
    <xf numFmtId="0" fontId="8" fillId="0" borderId="15" xfId="59" applyFont="1" applyBorder="1" applyAlignment="1">
      <alignment horizontal="left" vertical="top"/>
      <protection/>
    </xf>
    <xf numFmtId="0" fontId="7" fillId="0" borderId="0" xfId="59" applyFont="1" applyFill="1" applyAlignment="1">
      <alignment horizontal="center" vertical="center"/>
      <protection/>
    </xf>
    <xf numFmtId="0" fontId="8" fillId="0" borderId="14"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6" xfId="59" applyFont="1" applyBorder="1" applyAlignment="1">
      <alignment horizontal="left" vertical="top"/>
      <protection/>
    </xf>
    <xf numFmtId="0" fontId="21" fillId="0" borderId="17" xfId="59" applyFont="1" applyBorder="1" applyAlignment="1">
      <alignment vertical="top"/>
      <protection/>
    </xf>
    <xf numFmtId="0" fontId="20" fillId="0" borderId="18"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19" xfId="59" applyFont="1" applyBorder="1" applyAlignment="1">
      <alignment horizontal="center" vertical="top"/>
      <protection/>
    </xf>
    <xf numFmtId="0" fontId="21" fillId="0" borderId="19" xfId="59" applyFont="1" applyBorder="1" applyAlignment="1">
      <alignment horizontal="center" vertical="top"/>
      <protection/>
    </xf>
    <xf numFmtId="0" fontId="21" fillId="0" borderId="0" xfId="56" applyFont="1" applyAlignment="1">
      <alignment horizontal="center" vertical="top"/>
      <protection/>
    </xf>
    <xf numFmtId="2" fontId="18" fillId="0" borderId="15" xfId="59" applyNumberFormat="1" applyFont="1" applyFill="1" applyBorder="1" applyAlignment="1">
      <alignment horizontal="center" vertical="top"/>
      <protection/>
    </xf>
    <xf numFmtId="2" fontId="18" fillId="0" borderId="20" xfId="59" applyNumberFormat="1" applyFont="1" applyBorder="1" applyAlignment="1">
      <alignment horizontal="center" vertical="top"/>
      <protection/>
    </xf>
    <xf numFmtId="0" fontId="21" fillId="0" borderId="21"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2"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4"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xf>
    <xf numFmtId="2" fontId="25" fillId="0" borderId="13" xfId="59" applyNumberFormat="1" applyFont="1" applyBorder="1" applyAlignment="1">
      <alignment horizontal="center" vertical="center"/>
      <protection/>
    </xf>
    <xf numFmtId="0" fontId="26" fillId="0" borderId="13" xfId="59" applyFont="1" applyBorder="1" applyAlignment="1">
      <alignment horizontal="center" vertical="center" wrapText="1"/>
      <protection/>
    </xf>
    <xf numFmtId="0" fontId="8" fillId="0" borderId="13" xfId="56" applyFont="1" applyFill="1" applyBorder="1" applyAlignment="1">
      <alignment horizontal="center" vertical="top" wrapText="1"/>
      <protection/>
    </xf>
    <xf numFmtId="2" fontId="25" fillId="0" borderId="13" xfId="56" applyNumberFormat="1" applyFont="1" applyFill="1" applyBorder="1" applyAlignment="1" applyProtection="1">
      <alignment horizontal="center" vertical="center"/>
      <protection locked="0"/>
    </xf>
    <xf numFmtId="2" fontId="26" fillId="0" borderId="13" xfId="59" applyNumberFormat="1" applyFont="1" applyFill="1" applyBorder="1" applyAlignment="1">
      <alignment horizontal="center" vertical="center"/>
      <protection/>
    </xf>
    <xf numFmtId="2" fontId="26" fillId="0" borderId="13" xfId="56" applyNumberFormat="1" applyFont="1" applyFill="1" applyBorder="1" applyAlignment="1">
      <alignment horizontal="center" vertical="center"/>
      <protection/>
    </xf>
    <xf numFmtId="2" fontId="25" fillId="33" borderId="13" xfId="56" applyNumberFormat="1" applyFont="1" applyFill="1" applyBorder="1" applyAlignment="1" applyProtection="1">
      <alignment horizontal="center" vertical="center"/>
      <protection locked="0"/>
    </xf>
    <xf numFmtId="2" fontId="25" fillId="0" borderId="13" xfId="56" applyNumberFormat="1" applyFont="1" applyBorder="1" applyAlignment="1" applyProtection="1">
      <alignment horizontal="center" vertical="center"/>
      <protection locked="0"/>
    </xf>
    <xf numFmtId="2" fontId="25" fillId="0" borderId="13" xfId="56" applyNumberFormat="1" applyFont="1" applyBorder="1" applyAlignment="1" applyProtection="1">
      <alignment horizontal="center" vertical="center" wrapText="1"/>
      <protection locked="0"/>
    </xf>
    <xf numFmtId="2" fontId="25" fillId="0" borderId="13" xfId="58" applyNumberFormat="1" applyFont="1" applyBorder="1" applyAlignment="1">
      <alignment horizontal="center" vertical="center"/>
      <protection/>
    </xf>
    <xf numFmtId="0" fontId="43" fillId="0" borderId="13" xfId="0" applyFont="1" applyFill="1" applyBorder="1" applyAlignment="1">
      <alignment vertical="center" wrapText="1"/>
    </xf>
    <xf numFmtId="0" fontId="44" fillId="0" borderId="13" xfId="56" applyFont="1" applyFill="1" applyBorder="1" applyAlignment="1">
      <alignment vertical="top" wrapText="1"/>
      <protection/>
    </xf>
    <xf numFmtId="0" fontId="6" fillId="0" borderId="0" xfId="56" applyFont="1" applyAlignment="1">
      <alignment wrapText="1"/>
      <protection/>
    </xf>
    <xf numFmtId="0" fontId="8" fillId="0" borderId="23" xfId="56" applyFont="1" applyFill="1" applyBorder="1" applyAlignment="1">
      <alignment horizontal="center" vertical="top"/>
      <protection/>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19" xfId="56" applyFont="1" applyFill="1" applyBorder="1" applyAlignment="1" applyProtection="1">
      <alignment horizontal="center" wrapText="1"/>
      <protection locked="0"/>
    </xf>
    <xf numFmtId="0" fontId="11" fillId="0" borderId="19"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15" fillId="0" borderId="14" xfId="59" applyFont="1" applyBorder="1" applyAlignment="1">
      <alignment horizontal="center" vertical="top" wrapText="1"/>
      <protection/>
    </xf>
    <xf numFmtId="0" fontId="15" fillId="0" borderId="18" xfId="59" applyFont="1" applyBorder="1" applyAlignment="1">
      <alignment horizontal="center" vertical="top" wrapText="1"/>
      <protection/>
    </xf>
    <xf numFmtId="0" fontId="15" fillId="0" borderId="26" xfId="59" applyFont="1" applyBorder="1" applyAlignment="1">
      <alignment horizontal="center" vertical="top" wrapText="1"/>
      <protection/>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186"/>
  <sheetViews>
    <sheetView showGridLines="0" zoomScale="77" zoomScaleNormal="77" zoomScalePageLayoutView="0" workbookViewId="0" topLeftCell="A1">
      <selection activeCell="D191" sqref="D191"/>
    </sheetView>
  </sheetViews>
  <sheetFormatPr defaultColWidth="9.140625" defaultRowHeight="15"/>
  <cols>
    <col min="1" max="1" width="9.57421875" style="1" customWidth="1"/>
    <col min="2" max="2" width="72.8515625" style="1" customWidth="1"/>
    <col min="3" max="3" width="26.140625" style="1" hidden="1" customWidth="1"/>
    <col min="4" max="4" width="14.421875" style="1" customWidth="1"/>
    <col min="5" max="5" width="13.851562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140625" style="1" bestFit="1" customWidth="1"/>
    <col min="59" max="233" width="9.140625" style="1" customWidth="1"/>
    <col min="234" max="238" width="9.140625" style="3" customWidth="1"/>
    <col min="239" max="16384" width="9.140625" style="1" customWidth="1"/>
  </cols>
  <sheetData>
    <row r="1" spans="1:238" s="4" customFormat="1" ht="27" customHeight="1">
      <c r="A1" s="68" t="str">
        <f>B2&amp;" BoQ"</f>
        <v>Percentage BoQ</v>
      </c>
      <c r="B1" s="68"/>
      <c r="C1" s="68"/>
      <c r="D1" s="68"/>
      <c r="E1" s="68"/>
      <c r="F1" s="68"/>
      <c r="G1" s="68"/>
      <c r="H1" s="68"/>
      <c r="I1" s="68"/>
      <c r="J1" s="68"/>
      <c r="K1" s="68"/>
      <c r="L1" s="68"/>
      <c r="O1" s="5"/>
      <c r="P1" s="5"/>
      <c r="Q1" s="6"/>
      <c r="HZ1" s="6"/>
      <c r="IA1" s="6"/>
      <c r="IB1" s="6"/>
      <c r="IC1" s="6"/>
      <c r="ID1" s="6"/>
    </row>
    <row r="2" spans="1:17" s="4" customFormat="1" ht="25.5" customHeight="1" hidden="1">
      <c r="A2" s="7" t="s">
        <v>0</v>
      </c>
      <c r="B2" s="7" t="s">
        <v>1</v>
      </c>
      <c r="C2" s="7" t="s">
        <v>2</v>
      </c>
      <c r="D2" s="21"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69" t="s">
        <v>47</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HZ4" s="10"/>
      <c r="IA4" s="10"/>
      <c r="IB4" s="10"/>
      <c r="IC4" s="10"/>
      <c r="ID4" s="10"/>
    </row>
    <row r="5" spans="1:238" s="9" customFormat="1" ht="38.25" customHeight="1">
      <c r="A5" s="69" t="s">
        <v>225</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HZ5" s="10"/>
      <c r="IA5" s="10"/>
      <c r="IB5" s="10"/>
      <c r="IC5" s="10"/>
      <c r="ID5" s="10"/>
    </row>
    <row r="6" spans="1:238" s="9" customFormat="1" ht="30.75" customHeight="1">
      <c r="A6" s="69" t="s">
        <v>226</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HZ6" s="10"/>
      <c r="IA6" s="10"/>
      <c r="IB6" s="10"/>
      <c r="IC6" s="10"/>
      <c r="ID6" s="10"/>
    </row>
    <row r="7" spans="1:238" s="9" customFormat="1" ht="29.25" customHeight="1" hidden="1">
      <c r="A7" s="71"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HZ7" s="10"/>
      <c r="IA7" s="10"/>
      <c r="IB7" s="10"/>
      <c r="IC7" s="10"/>
      <c r="ID7" s="10"/>
    </row>
    <row r="8" spans="1:238" s="11" customFormat="1" ht="58.5" customHeight="1">
      <c r="A8" s="22" t="s">
        <v>39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HZ8" s="5"/>
      <c r="IA8" s="5"/>
      <c r="IB8" s="5"/>
      <c r="IC8" s="5"/>
      <c r="ID8" s="5"/>
    </row>
    <row r="9" spans="1:238" s="4" customFormat="1" ht="61.5" customHeight="1">
      <c r="A9" s="66" t="s">
        <v>48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HZ9" s="6"/>
      <c r="IA9" s="6"/>
      <c r="IB9" s="6"/>
      <c r="IC9" s="6"/>
      <c r="ID9" s="6"/>
    </row>
    <row r="10" spans="1:238" s="13" customFormat="1" ht="18.75" customHeight="1">
      <c r="A10" s="23"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3"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52">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7</v>
      </c>
      <c r="BB12" s="18">
        <v>54</v>
      </c>
      <c r="BC12" s="18">
        <v>8</v>
      </c>
      <c r="HZ12" s="14"/>
      <c r="IA12" s="14"/>
      <c r="IB12" s="14"/>
      <c r="IC12" s="14"/>
      <c r="ID12" s="14"/>
    </row>
    <row r="13" spans="1:238" s="13" customFormat="1" ht="15.75">
      <c r="A13" s="52">
        <v>1</v>
      </c>
      <c r="B13" s="60" t="s">
        <v>122</v>
      </c>
      <c r="C13" s="46" t="s">
        <v>42</v>
      </c>
      <c r="D13" s="63"/>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5"/>
      <c r="HZ13" s="14"/>
      <c r="IA13" s="14">
        <v>1</v>
      </c>
      <c r="IB13" s="14" t="s">
        <v>122</v>
      </c>
      <c r="IC13" s="14" t="s">
        <v>42</v>
      </c>
      <c r="ID13" s="14"/>
    </row>
    <row r="14" spans="1:238" s="13" customFormat="1" ht="111" customHeight="1">
      <c r="A14" s="52">
        <v>2</v>
      </c>
      <c r="B14" s="60" t="s">
        <v>123</v>
      </c>
      <c r="C14" s="46" t="s">
        <v>43</v>
      </c>
      <c r="D14" s="63"/>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5"/>
      <c r="HZ14" s="14"/>
      <c r="IA14" s="14">
        <v>2</v>
      </c>
      <c r="IB14" s="14" t="s">
        <v>123</v>
      </c>
      <c r="IC14" s="14" t="s">
        <v>43</v>
      </c>
      <c r="ID14" s="14"/>
    </row>
    <row r="15" spans="1:239" s="13" customFormat="1" ht="47.25">
      <c r="A15" s="52">
        <v>3</v>
      </c>
      <c r="B15" s="61" t="s">
        <v>124</v>
      </c>
      <c r="C15" s="52"/>
      <c r="D15" s="47">
        <v>0.15</v>
      </c>
      <c r="E15" s="48" t="s">
        <v>117</v>
      </c>
      <c r="F15" s="49">
        <v>8587.24</v>
      </c>
      <c r="G15" s="53"/>
      <c r="H15" s="53"/>
      <c r="I15" s="54" t="s">
        <v>33</v>
      </c>
      <c r="J15" s="55">
        <f aca="true" t="shared" si="0" ref="J15:J78">IF(I15="Less(-)",-1,1)</f>
        <v>1</v>
      </c>
      <c r="K15" s="53" t="s">
        <v>34</v>
      </c>
      <c r="L15" s="53" t="s">
        <v>4</v>
      </c>
      <c r="M15" s="56"/>
      <c r="N15" s="57"/>
      <c r="O15" s="57"/>
      <c r="P15" s="58"/>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0">
        <f aca="true" t="shared" si="1" ref="BA15:BA78">ROUND(total_amount_ba($B$2,$D$2,D15,F15,J15,K15,M15),0)</f>
        <v>1288</v>
      </c>
      <c r="BB15" s="59">
        <f aca="true" t="shared" si="2" ref="BB15:BB78">BA15+SUM(N15:AZ15)</f>
        <v>1288</v>
      </c>
      <c r="BC15" s="51" t="str">
        <f aca="true" t="shared" si="3" ref="BC15:BC78">SpellNumber(L15,BB15)</f>
        <v>INR  One Thousand Two Hundred &amp; Eighty Eight  Only</v>
      </c>
      <c r="HZ15" s="14"/>
      <c r="IA15" s="14">
        <v>3</v>
      </c>
      <c r="IB15" s="14" t="s">
        <v>124</v>
      </c>
      <c r="IC15" s="14"/>
      <c r="ID15" s="14">
        <v>0.15</v>
      </c>
      <c r="IE15" s="13" t="s">
        <v>117</v>
      </c>
    </row>
    <row r="16" spans="1:238" s="13" customFormat="1" ht="15.75">
      <c r="A16" s="52">
        <v>4</v>
      </c>
      <c r="B16" s="61" t="s">
        <v>56</v>
      </c>
      <c r="C16" s="52"/>
      <c r="D16" s="63"/>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5"/>
      <c r="HZ16" s="14"/>
      <c r="IA16" s="14">
        <v>4</v>
      </c>
      <c r="IB16" s="14" t="s">
        <v>56</v>
      </c>
      <c r="IC16" s="14"/>
      <c r="ID16" s="14"/>
    </row>
    <row r="17" spans="1:239" s="13" customFormat="1" ht="126">
      <c r="A17" s="52">
        <v>5</v>
      </c>
      <c r="B17" s="61" t="s">
        <v>57</v>
      </c>
      <c r="C17" s="52"/>
      <c r="D17" s="47">
        <v>0.92</v>
      </c>
      <c r="E17" s="48" t="s">
        <v>117</v>
      </c>
      <c r="F17" s="49">
        <v>9398.77</v>
      </c>
      <c r="G17" s="53"/>
      <c r="H17" s="53"/>
      <c r="I17" s="54" t="s">
        <v>33</v>
      </c>
      <c r="J17" s="55">
        <f t="shared" si="0"/>
        <v>1</v>
      </c>
      <c r="K17" s="53" t="s">
        <v>34</v>
      </c>
      <c r="L17" s="53" t="s">
        <v>4</v>
      </c>
      <c r="M17" s="56"/>
      <c r="N17" s="57"/>
      <c r="O17" s="57"/>
      <c r="P17" s="58"/>
      <c r="Q17" s="57"/>
      <c r="R17" s="57"/>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0">
        <f t="shared" si="1"/>
        <v>8647</v>
      </c>
      <c r="BB17" s="59">
        <f t="shared" si="2"/>
        <v>8647</v>
      </c>
      <c r="BC17" s="51" t="str">
        <f t="shared" si="3"/>
        <v>INR  Eight Thousand Six Hundred &amp; Forty Seven  Only</v>
      </c>
      <c r="HZ17" s="14"/>
      <c r="IA17" s="14">
        <v>5</v>
      </c>
      <c r="IB17" s="14" t="s">
        <v>57</v>
      </c>
      <c r="IC17" s="14"/>
      <c r="ID17" s="14">
        <v>0.92</v>
      </c>
      <c r="IE17" s="13" t="s">
        <v>117</v>
      </c>
    </row>
    <row r="18" spans="1:238" s="13" customFormat="1" ht="31.5">
      <c r="A18" s="52">
        <v>6</v>
      </c>
      <c r="B18" s="61" t="s">
        <v>58</v>
      </c>
      <c r="C18" s="52"/>
      <c r="D18" s="63"/>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5"/>
      <c r="HZ18" s="14"/>
      <c r="IA18" s="14">
        <v>6</v>
      </c>
      <c r="IB18" s="14" t="s">
        <v>58</v>
      </c>
      <c r="IC18" s="14"/>
      <c r="ID18" s="14"/>
    </row>
    <row r="19" spans="1:239" s="13" customFormat="1" ht="15.75">
      <c r="A19" s="52">
        <v>7</v>
      </c>
      <c r="B19" s="61" t="s">
        <v>59</v>
      </c>
      <c r="C19" s="52"/>
      <c r="D19" s="47">
        <v>14</v>
      </c>
      <c r="E19" s="48" t="s">
        <v>118</v>
      </c>
      <c r="F19" s="49">
        <v>672.12</v>
      </c>
      <c r="G19" s="53"/>
      <c r="H19" s="53"/>
      <c r="I19" s="54" t="s">
        <v>33</v>
      </c>
      <c r="J19" s="55">
        <f t="shared" si="0"/>
        <v>1</v>
      </c>
      <c r="K19" s="53" t="s">
        <v>34</v>
      </c>
      <c r="L19" s="53" t="s">
        <v>4</v>
      </c>
      <c r="M19" s="56"/>
      <c r="N19" s="57"/>
      <c r="O19" s="57"/>
      <c r="P19" s="58"/>
      <c r="Q19" s="57"/>
      <c r="R19" s="57"/>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0">
        <f t="shared" si="1"/>
        <v>9410</v>
      </c>
      <c r="BB19" s="59">
        <f t="shared" si="2"/>
        <v>9410</v>
      </c>
      <c r="BC19" s="51" t="str">
        <f t="shared" si="3"/>
        <v>INR  Nine Thousand Four Hundred &amp; Ten  Only</v>
      </c>
      <c r="HZ19" s="14"/>
      <c r="IA19" s="14">
        <v>7</v>
      </c>
      <c r="IB19" s="14" t="s">
        <v>59</v>
      </c>
      <c r="IC19" s="14"/>
      <c r="ID19" s="14">
        <v>14</v>
      </c>
      <c r="IE19" s="13" t="s">
        <v>118</v>
      </c>
    </row>
    <row r="20" spans="1:238" s="13" customFormat="1" ht="47.25">
      <c r="A20" s="52">
        <v>8</v>
      </c>
      <c r="B20" s="61" t="s">
        <v>60</v>
      </c>
      <c r="C20" s="52"/>
      <c r="D20" s="63"/>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5"/>
      <c r="HZ20" s="14"/>
      <c r="IA20" s="14">
        <v>8</v>
      </c>
      <c r="IB20" s="14" t="s">
        <v>60</v>
      </c>
      <c r="IC20" s="14"/>
      <c r="ID20" s="14"/>
    </row>
    <row r="21" spans="1:239" s="13" customFormat="1" ht="15.75">
      <c r="A21" s="52">
        <v>9</v>
      </c>
      <c r="B21" s="61" t="s">
        <v>61</v>
      </c>
      <c r="C21" s="52"/>
      <c r="D21" s="47">
        <v>108</v>
      </c>
      <c r="E21" s="48" t="s">
        <v>119</v>
      </c>
      <c r="F21" s="49">
        <v>78.61</v>
      </c>
      <c r="G21" s="53"/>
      <c r="H21" s="53"/>
      <c r="I21" s="54" t="s">
        <v>33</v>
      </c>
      <c r="J21" s="55">
        <f t="shared" si="0"/>
        <v>1</v>
      </c>
      <c r="K21" s="53" t="s">
        <v>34</v>
      </c>
      <c r="L21" s="53" t="s">
        <v>4</v>
      </c>
      <c r="M21" s="56"/>
      <c r="N21" s="57"/>
      <c r="O21" s="57"/>
      <c r="P21" s="58"/>
      <c r="Q21" s="57"/>
      <c r="R21" s="57"/>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0">
        <f t="shared" si="1"/>
        <v>8490</v>
      </c>
      <c r="BB21" s="59">
        <f t="shared" si="2"/>
        <v>8490</v>
      </c>
      <c r="BC21" s="51" t="str">
        <f t="shared" si="3"/>
        <v>INR  Eight Thousand Four Hundred &amp; Ninety  Only</v>
      </c>
      <c r="HZ21" s="14"/>
      <c r="IA21" s="14">
        <v>9</v>
      </c>
      <c r="IB21" s="14" t="s">
        <v>61</v>
      </c>
      <c r="IC21" s="14"/>
      <c r="ID21" s="14">
        <v>108</v>
      </c>
      <c r="IE21" s="13" t="s">
        <v>119</v>
      </c>
    </row>
    <row r="22" spans="1:238" s="13" customFormat="1" ht="15.75">
      <c r="A22" s="52">
        <v>10</v>
      </c>
      <c r="B22" s="61" t="s">
        <v>62</v>
      </c>
      <c r="C22" s="52"/>
      <c r="D22" s="63"/>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5"/>
      <c r="HZ22" s="14"/>
      <c r="IA22" s="14">
        <v>10</v>
      </c>
      <c r="IB22" s="14" t="s">
        <v>62</v>
      </c>
      <c r="IC22" s="14"/>
      <c r="ID22" s="14"/>
    </row>
    <row r="23" spans="1:238" s="13" customFormat="1" ht="47.25">
      <c r="A23" s="52">
        <v>11</v>
      </c>
      <c r="B23" s="61" t="s">
        <v>125</v>
      </c>
      <c r="C23" s="52"/>
      <c r="D23" s="63"/>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5"/>
      <c r="HZ23" s="14"/>
      <c r="IA23" s="14">
        <v>11</v>
      </c>
      <c r="IB23" s="14" t="s">
        <v>125</v>
      </c>
      <c r="IC23" s="14"/>
      <c r="ID23" s="14"/>
    </row>
    <row r="24" spans="1:239" s="13" customFormat="1" ht="15.75">
      <c r="A24" s="52">
        <v>12</v>
      </c>
      <c r="B24" s="61" t="s">
        <v>126</v>
      </c>
      <c r="C24" s="52"/>
      <c r="D24" s="47">
        <v>1.5</v>
      </c>
      <c r="E24" s="48" t="s">
        <v>117</v>
      </c>
      <c r="F24" s="49">
        <v>7267.3</v>
      </c>
      <c r="G24" s="53"/>
      <c r="H24" s="53"/>
      <c r="I24" s="54" t="s">
        <v>33</v>
      </c>
      <c r="J24" s="55">
        <f t="shared" si="0"/>
        <v>1</v>
      </c>
      <c r="K24" s="53" t="s">
        <v>34</v>
      </c>
      <c r="L24" s="53" t="s">
        <v>4</v>
      </c>
      <c r="M24" s="56"/>
      <c r="N24" s="57"/>
      <c r="O24" s="57"/>
      <c r="P24" s="58"/>
      <c r="Q24" s="57"/>
      <c r="R24" s="57"/>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0">
        <f t="shared" si="1"/>
        <v>10901</v>
      </c>
      <c r="BB24" s="59">
        <f t="shared" si="2"/>
        <v>10901</v>
      </c>
      <c r="BC24" s="51" t="str">
        <f t="shared" si="3"/>
        <v>INR  Ten Thousand Nine Hundred &amp; One  Only</v>
      </c>
      <c r="HZ24" s="14"/>
      <c r="IA24" s="14">
        <v>12</v>
      </c>
      <c r="IB24" s="14" t="s">
        <v>126</v>
      </c>
      <c r="IC24" s="14"/>
      <c r="ID24" s="14">
        <v>1.5</v>
      </c>
      <c r="IE24" s="13" t="s">
        <v>117</v>
      </c>
    </row>
    <row r="25" spans="1:238" s="13" customFormat="1" ht="47.25">
      <c r="A25" s="52">
        <v>13</v>
      </c>
      <c r="B25" s="61" t="s">
        <v>63</v>
      </c>
      <c r="C25" s="52"/>
      <c r="D25" s="63"/>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5"/>
      <c r="HZ25" s="14"/>
      <c r="IA25" s="14">
        <v>13</v>
      </c>
      <c r="IB25" s="14" t="s">
        <v>63</v>
      </c>
      <c r="IC25" s="14"/>
      <c r="ID25" s="14"/>
    </row>
    <row r="26" spans="1:239" s="13" customFormat="1" ht="15.75">
      <c r="A26" s="52">
        <v>14</v>
      </c>
      <c r="B26" s="61" t="s">
        <v>64</v>
      </c>
      <c r="C26" s="52"/>
      <c r="D26" s="47">
        <v>1.13</v>
      </c>
      <c r="E26" s="48" t="s">
        <v>118</v>
      </c>
      <c r="F26" s="49">
        <v>892.63</v>
      </c>
      <c r="G26" s="53"/>
      <c r="H26" s="53"/>
      <c r="I26" s="54" t="s">
        <v>33</v>
      </c>
      <c r="J26" s="55">
        <f t="shared" si="0"/>
        <v>1</v>
      </c>
      <c r="K26" s="53" t="s">
        <v>34</v>
      </c>
      <c r="L26" s="53" t="s">
        <v>4</v>
      </c>
      <c r="M26" s="56"/>
      <c r="N26" s="57"/>
      <c r="O26" s="57"/>
      <c r="P26" s="58"/>
      <c r="Q26" s="57"/>
      <c r="R26" s="57"/>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0">
        <f t="shared" si="1"/>
        <v>1009</v>
      </c>
      <c r="BB26" s="59">
        <f t="shared" si="2"/>
        <v>1009</v>
      </c>
      <c r="BC26" s="51" t="str">
        <f t="shared" si="3"/>
        <v>INR  One Thousand  &amp;Nine  Only</v>
      </c>
      <c r="HZ26" s="14"/>
      <c r="IA26" s="14">
        <v>14</v>
      </c>
      <c r="IB26" s="14" t="s">
        <v>64</v>
      </c>
      <c r="IC26" s="14"/>
      <c r="ID26" s="14">
        <v>1.13</v>
      </c>
      <c r="IE26" s="13" t="s">
        <v>118</v>
      </c>
    </row>
    <row r="27" spans="1:238" s="13" customFormat="1" ht="15.75">
      <c r="A27" s="52">
        <v>15</v>
      </c>
      <c r="B27" s="61" t="s">
        <v>65</v>
      </c>
      <c r="C27" s="52"/>
      <c r="D27" s="63"/>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5"/>
      <c r="HZ27" s="14"/>
      <c r="IA27" s="14">
        <v>15</v>
      </c>
      <c r="IB27" s="14" t="s">
        <v>65</v>
      </c>
      <c r="IC27" s="14"/>
      <c r="ID27" s="14"/>
    </row>
    <row r="28" spans="1:238" s="13" customFormat="1" ht="126">
      <c r="A28" s="52">
        <v>16</v>
      </c>
      <c r="B28" s="61" t="s">
        <v>66</v>
      </c>
      <c r="C28" s="52"/>
      <c r="D28" s="63"/>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5"/>
      <c r="HZ28" s="14"/>
      <c r="IA28" s="14">
        <v>16</v>
      </c>
      <c r="IB28" s="14" t="s">
        <v>66</v>
      </c>
      <c r="IC28" s="14"/>
      <c r="ID28" s="14"/>
    </row>
    <row r="29" spans="1:238" s="13" customFormat="1" ht="15.75">
      <c r="A29" s="52">
        <v>17</v>
      </c>
      <c r="B29" s="61" t="s">
        <v>127</v>
      </c>
      <c r="C29" s="52"/>
      <c r="D29" s="63"/>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5"/>
      <c r="HZ29" s="14"/>
      <c r="IA29" s="14">
        <v>17</v>
      </c>
      <c r="IB29" s="14" t="s">
        <v>127</v>
      </c>
      <c r="IC29" s="14"/>
      <c r="ID29" s="14"/>
    </row>
    <row r="30" spans="1:239" s="13" customFormat="1" ht="31.5">
      <c r="A30" s="52">
        <v>18</v>
      </c>
      <c r="B30" s="61" t="s">
        <v>128</v>
      </c>
      <c r="C30" s="52"/>
      <c r="D30" s="47">
        <v>5.5</v>
      </c>
      <c r="E30" s="48" t="s">
        <v>118</v>
      </c>
      <c r="F30" s="49">
        <v>3880.18</v>
      </c>
      <c r="G30" s="53"/>
      <c r="H30" s="53"/>
      <c r="I30" s="54" t="s">
        <v>33</v>
      </c>
      <c r="J30" s="55">
        <f t="shared" si="0"/>
        <v>1</v>
      </c>
      <c r="K30" s="53" t="s">
        <v>34</v>
      </c>
      <c r="L30" s="53" t="s">
        <v>4</v>
      </c>
      <c r="M30" s="56"/>
      <c r="N30" s="57"/>
      <c r="O30" s="57"/>
      <c r="P30" s="58"/>
      <c r="Q30" s="57"/>
      <c r="R30" s="57"/>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0">
        <f t="shared" si="1"/>
        <v>21341</v>
      </c>
      <c r="BB30" s="59">
        <f t="shared" si="2"/>
        <v>21341</v>
      </c>
      <c r="BC30" s="51" t="str">
        <f t="shared" si="3"/>
        <v>INR  Twenty One Thousand Three Hundred &amp; Forty One  Only</v>
      </c>
      <c r="HZ30" s="14"/>
      <c r="IA30" s="14">
        <v>18</v>
      </c>
      <c r="IB30" s="14" t="s">
        <v>128</v>
      </c>
      <c r="IC30" s="14"/>
      <c r="ID30" s="14">
        <v>5.5</v>
      </c>
      <c r="IE30" s="13" t="s">
        <v>118</v>
      </c>
    </row>
    <row r="31" spans="1:239" s="13" customFormat="1" ht="78.75">
      <c r="A31" s="52">
        <v>19</v>
      </c>
      <c r="B31" s="61" t="s">
        <v>67</v>
      </c>
      <c r="C31" s="52"/>
      <c r="D31" s="47">
        <v>1</v>
      </c>
      <c r="E31" s="48" t="s">
        <v>120</v>
      </c>
      <c r="F31" s="49">
        <v>708.59</v>
      </c>
      <c r="G31" s="53"/>
      <c r="H31" s="53"/>
      <c r="I31" s="54" t="s">
        <v>33</v>
      </c>
      <c r="J31" s="55">
        <f t="shared" si="0"/>
        <v>1</v>
      </c>
      <c r="K31" s="53" t="s">
        <v>34</v>
      </c>
      <c r="L31" s="53" t="s">
        <v>4</v>
      </c>
      <c r="M31" s="56"/>
      <c r="N31" s="57"/>
      <c r="O31" s="57"/>
      <c r="P31" s="58"/>
      <c r="Q31" s="57"/>
      <c r="R31" s="57"/>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0">
        <f t="shared" si="1"/>
        <v>709</v>
      </c>
      <c r="BB31" s="59">
        <f t="shared" si="2"/>
        <v>709</v>
      </c>
      <c r="BC31" s="51" t="str">
        <f t="shared" si="3"/>
        <v>INR  Seven Hundred &amp; Nine  Only</v>
      </c>
      <c r="HZ31" s="14"/>
      <c r="IA31" s="14">
        <v>19</v>
      </c>
      <c r="IB31" s="14" t="s">
        <v>67</v>
      </c>
      <c r="IC31" s="14"/>
      <c r="ID31" s="14">
        <v>1</v>
      </c>
      <c r="IE31" s="13" t="s">
        <v>120</v>
      </c>
    </row>
    <row r="32" spans="1:239" s="13" customFormat="1" ht="141.75" customHeight="1">
      <c r="A32" s="52">
        <v>20</v>
      </c>
      <c r="B32" s="61" t="s">
        <v>68</v>
      </c>
      <c r="C32" s="52"/>
      <c r="D32" s="47">
        <v>8</v>
      </c>
      <c r="E32" s="48" t="s">
        <v>118</v>
      </c>
      <c r="F32" s="49">
        <v>932.44</v>
      </c>
      <c r="G32" s="53"/>
      <c r="H32" s="53"/>
      <c r="I32" s="54" t="s">
        <v>33</v>
      </c>
      <c r="J32" s="55">
        <f t="shared" si="0"/>
        <v>1</v>
      </c>
      <c r="K32" s="53" t="s">
        <v>34</v>
      </c>
      <c r="L32" s="53" t="s">
        <v>4</v>
      </c>
      <c r="M32" s="56"/>
      <c r="N32" s="57"/>
      <c r="O32" s="57"/>
      <c r="P32" s="58"/>
      <c r="Q32" s="57"/>
      <c r="R32" s="57"/>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0">
        <f t="shared" si="1"/>
        <v>7460</v>
      </c>
      <c r="BB32" s="59">
        <f t="shared" si="2"/>
        <v>7460</v>
      </c>
      <c r="BC32" s="51" t="str">
        <f t="shared" si="3"/>
        <v>INR  Seven Thousand Four Hundred &amp; Sixty  Only</v>
      </c>
      <c r="HZ32" s="14"/>
      <c r="IA32" s="14">
        <v>20</v>
      </c>
      <c r="IB32" s="14" t="s">
        <v>68</v>
      </c>
      <c r="IC32" s="14"/>
      <c r="ID32" s="14">
        <v>8</v>
      </c>
      <c r="IE32" s="13" t="s">
        <v>118</v>
      </c>
    </row>
    <row r="33" spans="1:238" s="13" customFormat="1" ht="15.75">
      <c r="A33" s="52">
        <v>21</v>
      </c>
      <c r="B33" s="61" t="s">
        <v>69</v>
      </c>
      <c r="C33" s="52"/>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5"/>
      <c r="HZ33" s="14"/>
      <c r="IA33" s="14">
        <v>21</v>
      </c>
      <c r="IB33" s="14" t="s">
        <v>69</v>
      </c>
      <c r="IC33" s="14"/>
      <c r="ID33" s="14"/>
    </row>
    <row r="34" spans="1:238" s="13" customFormat="1" ht="79.5" customHeight="1">
      <c r="A34" s="52">
        <v>22</v>
      </c>
      <c r="B34" s="61" t="s">
        <v>70</v>
      </c>
      <c r="C34" s="52"/>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5"/>
      <c r="HZ34" s="14"/>
      <c r="IA34" s="14">
        <v>22</v>
      </c>
      <c r="IB34" s="14" t="s">
        <v>70</v>
      </c>
      <c r="IC34" s="14"/>
      <c r="ID34" s="14"/>
    </row>
    <row r="35" spans="1:239" s="13" customFormat="1" ht="31.5">
      <c r="A35" s="52">
        <v>23</v>
      </c>
      <c r="B35" s="61" t="s">
        <v>71</v>
      </c>
      <c r="C35" s="52"/>
      <c r="D35" s="47">
        <v>3.87</v>
      </c>
      <c r="E35" s="48" t="s">
        <v>118</v>
      </c>
      <c r="F35" s="49">
        <v>1767.43</v>
      </c>
      <c r="G35" s="53"/>
      <c r="H35" s="53"/>
      <c r="I35" s="54" t="s">
        <v>33</v>
      </c>
      <c r="J35" s="55">
        <f t="shared" si="0"/>
        <v>1</v>
      </c>
      <c r="K35" s="53" t="s">
        <v>34</v>
      </c>
      <c r="L35" s="53" t="s">
        <v>4</v>
      </c>
      <c r="M35" s="56"/>
      <c r="N35" s="57"/>
      <c r="O35" s="57"/>
      <c r="P35" s="58"/>
      <c r="Q35" s="57"/>
      <c r="R35" s="57"/>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0">
        <f t="shared" si="1"/>
        <v>6840</v>
      </c>
      <c r="BB35" s="59">
        <f t="shared" si="2"/>
        <v>6840</v>
      </c>
      <c r="BC35" s="51" t="str">
        <f t="shared" si="3"/>
        <v>INR  Six Thousand Eight Hundred &amp; Forty  Only</v>
      </c>
      <c r="HZ35" s="14"/>
      <c r="IA35" s="14">
        <v>23</v>
      </c>
      <c r="IB35" s="14" t="s">
        <v>71</v>
      </c>
      <c r="IC35" s="14"/>
      <c r="ID35" s="14">
        <v>3.87</v>
      </c>
      <c r="IE35" s="13" t="s">
        <v>118</v>
      </c>
    </row>
    <row r="36" spans="1:239" s="13" customFormat="1" ht="31.5">
      <c r="A36" s="52">
        <v>24</v>
      </c>
      <c r="B36" s="61" t="s">
        <v>129</v>
      </c>
      <c r="C36" s="52"/>
      <c r="D36" s="47">
        <v>3.87</v>
      </c>
      <c r="E36" s="48" t="s">
        <v>118</v>
      </c>
      <c r="F36" s="49">
        <v>82.11</v>
      </c>
      <c r="G36" s="53"/>
      <c r="H36" s="53"/>
      <c r="I36" s="54" t="s">
        <v>33</v>
      </c>
      <c r="J36" s="55">
        <f t="shared" si="0"/>
        <v>1</v>
      </c>
      <c r="K36" s="53" t="s">
        <v>34</v>
      </c>
      <c r="L36" s="53" t="s">
        <v>4</v>
      </c>
      <c r="M36" s="56"/>
      <c r="N36" s="57"/>
      <c r="O36" s="57"/>
      <c r="P36" s="58"/>
      <c r="Q36" s="57"/>
      <c r="R36" s="57"/>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0">
        <f t="shared" si="1"/>
        <v>318</v>
      </c>
      <c r="BB36" s="59">
        <f t="shared" si="2"/>
        <v>318</v>
      </c>
      <c r="BC36" s="51" t="str">
        <f t="shared" si="3"/>
        <v>INR  Three Hundred &amp; Eighteen  Only</v>
      </c>
      <c r="HZ36" s="14"/>
      <c r="IA36" s="14">
        <v>24</v>
      </c>
      <c r="IB36" s="14" t="s">
        <v>129</v>
      </c>
      <c r="IC36" s="14"/>
      <c r="ID36" s="14">
        <v>3.87</v>
      </c>
      <c r="IE36" s="13" t="s">
        <v>118</v>
      </c>
    </row>
    <row r="37" spans="1:238" s="13" customFormat="1" ht="31.5">
      <c r="A37" s="52">
        <v>25</v>
      </c>
      <c r="B37" s="61" t="s">
        <v>130</v>
      </c>
      <c r="C37" s="52"/>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5"/>
      <c r="HZ37" s="14"/>
      <c r="IA37" s="14">
        <v>25</v>
      </c>
      <c r="IB37" s="14" t="s">
        <v>130</v>
      </c>
      <c r="IC37" s="14"/>
      <c r="ID37" s="14"/>
    </row>
    <row r="38" spans="1:239" s="13" customFormat="1" ht="15.75">
      <c r="A38" s="52">
        <v>26</v>
      </c>
      <c r="B38" s="61" t="s">
        <v>131</v>
      </c>
      <c r="C38" s="52"/>
      <c r="D38" s="47">
        <v>2</v>
      </c>
      <c r="E38" s="48" t="s">
        <v>120</v>
      </c>
      <c r="F38" s="49">
        <v>24.77</v>
      </c>
      <c r="G38" s="53"/>
      <c r="H38" s="53"/>
      <c r="I38" s="54" t="s">
        <v>33</v>
      </c>
      <c r="J38" s="55">
        <f t="shared" si="0"/>
        <v>1</v>
      </c>
      <c r="K38" s="53" t="s">
        <v>34</v>
      </c>
      <c r="L38" s="53" t="s">
        <v>4</v>
      </c>
      <c r="M38" s="56"/>
      <c r="N38" s="57"/>
      <c r="O38" s="57"/>
      <c r="P38" s="58"/>
      <c r="Q38" s="57"/>
      <c r="R38" s="57"/>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0">
        <f t="shared" si="1"/>
        <v>50</v>
      </c>
      <c r="BB38" s="59">
        <f t="shared" si="2"/>
        <v>50</v>
      </c>
      <c r="BC38" s="51" t="str">
        <f t="shared" si="3"/>
        <v>INR  Fifty Only</v>
      </c>
      <c r="HZ38" s="14"/>
      <c r="IA38" s="14">
        <v>26</v>
      </c>
      <c r="IB38" s="14" t="s">
        <v>131</v>
      </c>
      <c r="IC38" s="14"/>
      <c r="ID38" s="14">
        <v>2</v>
      </c>
      <c r="IE38" s="13" t="s">
        <v>120</v>
      </c>
    </row>
    <row r="39" spans="1:238" s="13" customFormat="1" ht="31.5">
      <c r="A39" s="52">
        <v>27</v>
      </c>
      <c r="B39" s="61" t="s">
        <v>132</v>
      </c>
      <c r="C39" s="52"/>
      <c r="D39" s="63"/>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5"/>
      <c r="HZ39" s="14"/>
      <c r="IA39" s="14">
        <v>27</v>
      </c>
      <c r="IB39" s="14" t="s">
        <v>132</v>
      </c>
      <c r="IC39" s="14"/>
      <c r="ID39" s="14"/>
    </row>
    <row r="40" spans="1:239" s="13" customFormat="1" ht="15.75">
      <c r="A40" s="52">
        <v>28</v>
      </c>
      <c r="B40" s="61" t="s">
        <v>133</v>
      </c>
      <c r="C40" s="52"/>
      <c r="D40" s="47">
        <v>2</v>
      </c>
      <c r="E40" s="48" t="s">
        <v>120</v>
      </c>
      <c r="F40" s="49">
        <v>45.51</v>
      </c>
      <c r="G40" s="53"/>
      <c r="H40" s="53"/>
      <c r="I40" s="54" t="s">
        <v>33</v>
      </c>
      <c r="J40" s="55">
        <f t="shared" si="0"/>
        <v>1</v>
      </c>
      <c r="K40" s="53" t="s">
        <v>34</v>
      </c>
      <c r="L40" s="53" t="s">
        <v>4</v>
      </c>
      <c r="M40" s="56"/>
      <c r="N40" s="57"/>
      <c r="O40" s="57"/>
      <c r="P40" s="58"/>
      <c r="Q40" s="57"/>
      <c r="R40" s="57"/>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0">
        <f t="shared" si="1"/>
        <v>91</v>
      </c>
      <c r="BB40" s="59">
        <f t="shared" si="2"/>
        <v>91</v>
      </c>
      <c r="BC40" s="51" t="str">
        <f t="shared" si="3"/>
        <v>INR  Ninety One Only</v>
      </c>
      <c r="HZ40" s="14"/>
      <c r="IA40" s="14">
        <v>28</v>
      </c>
      <c r="IB40" s="14" t="s">
        <v>133</v>
      </c>
      <c r="IC40" s="14"/>
      <c r="ID40" s="14">
        <v>2</v>
      </c>
      <c r="IE40" s="13" t="s">
        <v>120</v>
      </c>
    </row>
    <row r="41" spans="1:239" s="13" customFormat="1" ht="78.75">
      <c r="A41" s="52">
        <v>29</v>
      </c>
      <c r="B41" s="61" t="s">
        <v>72</v>
      </c>
      <c r="C41" s="52"/>
      <c r="D41" s="47">
        <v>1</v>
      </c>
      <c r="E41" s="48" t="s">
        <v>120</v>
      </c>
      <c r="F41" s="49">
        <v>899.3</v>
      </c>
      <c r="G41" s="53"/>
      <c r="H41" s="53"/>
      <c r="I41" s="54" t="s">
        <v>33</v>
      </c>
      <c r="J41" s="55">
        <f t="shared" si="0"/>
        <v>1</v>
      </c>
      <c r="K41" s="53" t="s">
        <v>34</v>
      </c>
      <c r="L41" s="53" t="s">
        <v>4</v>
      </c>
      <c r="M41" s="56"/>
      <c r="N41" s="57"/>
      <c r="O41" s="57"/>
      <c r="P41" s="58"/>
      <c r="Q41" s="57"/>
      <c r="R41" s="57"/>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0">
        <f t="shared" si="1"/>
        <v>899</v>
      </c>
      <c r="BB41" s="59">
        <f t="shared" si="2"/>
        <v>899</v>
      </c>
      <c r="BC41" s="51" t="str">
        <f t="shared" si="3"/>
        <v>INR  Eight Hundred &amp; Ninety Nine  Only</v>
      </c>
      <c r="HZ41" s="14"/>
      <c r="IA41" s="14">
        <v>29</v>
      </c>
      <c r="IB41" s="14" t="s">
        <v>72</v>
      </c>
      <c r="IC41" s="14"/>
      <c r="ID41" s="14">
        <v>1</v>
      </c>
      <c r="IE41" s="13" t="s">
        <v>120</v>
      </c>
    </row>
    <row r="42" spans="1:238" s="13" customFormat="1" ht="63">
      <c r="A42" s="52">
        <v>30</v>
      </c>
      <c r="B42" s="61" t="s">
        <v>134</v>
      </c>
      <c r="C42" s="52"/>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5"/>
      <c r="HZ42" s="14"/>
      <c r="IA42" s="14">
        <v>30</v>
      </c>
      <c r="IB42" s="14" t="s">
        <v>134</v>
      </c>
      <c r="IC42" s="14"/>
      <c r="ID42" s="14"/>
    </row>
    <row r="43" spans="1:239" s="13" customFormat="1" ht="15.75">
      <c r="A43" s="52">
        <v>31</v>
      </c>
      <c r="B43" s="61" t="s">
        <v>135</v>
      </c>
      <c r="C43" s="52"/>
      <c r="D43" s="47">
        <v>1</v>
      </c>
      <c r="E43" s="48" t="s">
        <v>120</v>
      </c>
      <c r="F43" s="49">
        <v>228.23</v>
      </c>
      <c r="G43" s="53"/>
      <c r="H43" s="53"/>
      <c r="I43" s="54" t="s">
        <v>33</v>
      </c>
      <c r="J43" s="55">
        <f t="shared" si="0"/>
        <v>1</v>
      </c>
      <c r="K43" s="53" t="s">
        <v>34</v>
      </c>
      <c r="L43" s="53" t="s">
        <v>4</v>
      </c>
      <c r="M43" s="56"/>
      <c r="N43" s="57"/>
      <c r="O43" s="57"/>
      <c r="P43" s="58"/>
      <c r="Q43" s="57"/>
      <c r="R43" s="57"/>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0">
        <f t="shared" si="1"/>
        <v>228</v>
      </c>
      <c r="BB43" s="59">
        <f t="shared" si="2"/>
        <v>228</v>
      </c>
      <c r="BC43" s="51" t="str">
        <f t="shared" si="3"/>
        <v>INR  Two Hundred &amp; Twenty Eight  Only</v>
      </c>
      <c r="HZ43" s="14"/>
      <c r="IA43" s="14">
        <v>31</v>
      </c>
      <c r="IB43" s="14" t="s">
        <v>135</v>
      </c>
      <c r="IC43" s="14"/>
      <c r="ID43" s="14">
        <v>1</v>
      </c>
      <c r="IE43" s="13" t="s">
        <v>120</v>
      </c>
    </row>
    <row r="44" spans="1:238" s="13" customFormat="1" ht="63">
      <c r="A44" s="52">
        <v>32</v>
      </c>
      <c r="B44" s="61" t="s">
        <v>73</v>
      </c>
      <c r="C44" s="52"/>
      <c r="D44" s="63"/>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5"/>
      <c r="HZ44" s="14"/>
      <c r="IA44" s="14">
        <v>32</v>
      </c>
      <c r="IB44" s="14" t="s">
        <v>73</v>
      </c>
      <c r="IC44" s="14"/>
      <c r="ID44" s="14"/>
    </row>
    <row r="45" spans="1:239" s="13" customFormat="1" ht="15.75">
      <c r="A45" s="52">
        <v>33</v>
      </c>
      <c r="B45" s="61" t="s">
        <v>74</v>
      </c>
      <c r="C45" s="52"/>
      <c r="D45" s="47">
        <v>2</v>
      </c>
      <c r="E45" s="48" t="s">
        <v>120</v>
      </c>
      <c r="F45" s="49">
        <v>91.54</v>
      </c>
      <c r="G45" s="53"/>
      <c r="H45" s="53"/>
      <c r="I45" s="54" t="s">
        <v>33</v>
      </c>
      <c r="J45" s="55">
        <f t="shared" si="0"/>
        <v>1</v>
      </c>
      <c r="K45" s="53" t="s">
        <v>34</v>
      </c>
      <c r="L45" s="53" t="s">
        <v>4</v>
      </c>
      <c r="M45" s="56"/>
      <c r="N45" s="57"/>
      <c r="O45" s="57"/>
      <c r="P45" s="58"/>
      <c r="Q45" s="57"/>
      <c r="R45" s="57"/>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0">
        <f t="shared" si="1"/>
        <v>183</v>
      </c>
      <c r="BB45" s="59">
        <f t="shared" si="2"/>
        <v>183</v>
      </c>
      <c r="BC45" s="51" t="str">
        <f t="shared" si="3"/>
        <v>INR  One Hundred &amp; Eighty Three  Only</v>
      </c>
      <c r="HZ45" s="14"/>
      <c r="IA45" s="14">
        <v>33</v>
      </c>
      <c r="IB45" s="14" t="s">
        <v>74</v>
      </c>
      <c r="IC45" s="14"/>
      <c r="ID45" s="14">
        <v>2</v>
      </c>
      <c r="IE45" s="13" t="s">
        <v>120</v>
      </c>
    </row>
    <row r="46" spans="1:238" s="13" customFormat="1" ht="63">
      <c r="A46" s="52">
        <v>34</v>
      </c>
      <c r="B46" s="61" t="s">
        <v>75</v>
      </c>
      <c r="C46" s="52"/>
      <c r="D46" s="63"/>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5"/>
      <c r="HZ46" s="14"/>
      <c r="IA46" s="14">
        <v>34</v>
      </c>
      <c r="IB46" s="14" t="s">
        <v>75</v>
      </c>
      <c r="IC46" s="14"/>
      <c r="ID46" s="14"/>
    </row>
    <row r="47" spans="1:239" s="13" customFormat="1" ht="15.75">
      <c r="A47" s="52">
        <v>35</v>
      </c>
      <c r="B47" s="61" t="s">
        <v>76</v>
      </c>
      <c r="C47" s="52"/>
      <c r="D47" s="47">
        <v>4</v>
      </c>
      <c r="E47" s="48" t="s">
        <v>120</v>
      </c>
      <c r="F47" s="49">
        <v>52.65</v>
      </c>
      <c r="G47" s="53"/>
      <c r="H47" s="53"/>
      <c r="I47" s="54" t="s">
        <v>33</v>
      </c>
      <c r="J47" s="55">
        <f t="shared" si="0"/>
        <v>1</v>
      </c>
      <c r="K47" s="53" t="s">
        <v>34</v>
      </c>
      <c r="L47" s="53" t="s">
        <v>4</v>
      </c>
      <c r="M47" s="56"/>
      <c r="N47" s="57"/>
      <c r="O47" s="57"/>
      <c r="P47" s="58"/>
      <c r="Q47" s="57"/>
      <c r="R47" s="57"/>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0">
        <f t="shared" si="1"/>
        <v>211</v>
      </c>
      <c r="BB47" s="59">
        <f t="shared" si="2"/>
        <v>211</v>
      </c>
      <c r="BC47" s="51" t="str">
        <f t="shared" si="3"/>
        <v>INR  Two Hundred &amp; Eleven  Only</v>
      </c>
      <c r="HZ47" s="14"/>
      <c r="IA47" s="14">
        <v>35</v>
      </c>
      <c r="IB47" s="14" t="s">
        <v>76</v>
      </c>
      <c r="IC47" s="14"/>
      <c r="ID47" s="14">
        <v>4</v>
      </c>
      <c r="IE47" s="13" t="s">
        <v>120</v>
      </c>
    </row>
    <row r="48" spans="1:238" s="13" customFormat="1" ht="63">
      <c r="A48" s="52">
        <v>36</v>
      </c>
      <c r="B48" s="61" t="s">
        <v>77</v>
      </c>
      <c r="C48" s="52"/>
      <c r="D48" s="63"/>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5"/>
      <c r="HZ48" s="14"/>
      <c r="IA48" s="14">
        <v>36</v>
      </c>
      <c r="IB48" s="14" t="s">
        <v>77</v>
      </c>
      <c r="IC48" s="14"/>
      <c r="ID48" s="14"/>
    </row>
    <row r="49" spans="1:239" s="13" customFormat="1" ht="15.75">
      <c r="A49" s="52">
        <v>37</v>
      </c>
      <c r="B49" s="61" t="s">
        <v>78</v>
      </c>
      <c r="C49" s="52"/>
      <c r="D49" s="47">
        <v>2</v>
      </c>
      <c r="E49" s="48" t="s">
        <v>120</v>
      </c>
      <c r="F49" s="49">
        <v>54.58</v>
      </c>
      <c r="G49" s="53"/>
      <c r="H49" s="53"/>
      <c r="I49" s="54" t="s">
        <v>33</v>
      </c>
      <c r="J49" s="55">
        <f t="shared" si="0"/>
        <v>1</v>
      </c>
      <c r="K49" s="53" t="s">
        <v>34</v>
      </c>
      <c r="L49" s="53" t="s">
        <v>4</v>
      </c>
      <c r="M49" s="56"/>
      <c r="N49" s="57"/>
      <c r="O49" s="57"/>
      <c r="P49" s="58"/>
      <c r="Q49" s="57"/>
      <c r="R49" s="57"/>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0">
        <f t="shared" si="1"/>
        <v>109</v>
      </c>
      <c r="BB49" s="59">
        <f t="shared" si="2"/>
        <v>109</v>
      </c>
      <c r="BC49" s="51" t="str">
        <f t="shared" si="3"/>
        <v>INR  One Hundred &amp; Nine  Only</v>
      </c>
      <c r="HZ49" s="14"/>
      <c r="IA49" s="14">
        <v>37</v>
      </c>
      <c r="IB49" s="14" t="s">
        <v>78</v>
      </c>
      <c r="IC49" s="14"/>
      <c r="ID49" s="14">
        <v>2</v>
      </c>
      <c r="IE49" s="13" t="s">
        <v>120</v>
      </c>
    </row>
    <row r="50" spans="1:239" s="13" customFormat="1" ht="78.75">
      <c r="A50" s="52">
        <v>38</v>
      </c>
      <c r="B50" s="61" t="s">
        <v>79</v>
      </c>
      <c r="C50" s="52"/>
      <c r="D50" s="47">
        <v>1</v>
      </c>
      <c r="E50" s="48" t="s">
        <v>120</v>
      </c>
      <c r="F50" s="49">
        <v>648.66</v>
      </c>
      <c r="G50" s="53"/>
      <c r="H50" s="53"/>
      <c r="I50" s="54" t="s">
        <v>33</v>
      </c>
      <c r="J50" s="55">
        <f t="shared" si="0"/>
        <v>1</v>
      </c>
      <c r="K50" s="53" t="s">
        <v>34</v>
      </c>
      <c r="L50" s="53" t="s">
        <v>4</v>
      </c>
      <c r="M50" s="56"/>
      <c r="N50" s="57"/>
      <c r="O50" s="57"/>
      <c r="P50" s="58"/>
      <c r="Q50" s="57"/>
      <c r="R50" s="57"/>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0">
        <f t="shared" si="1"/>
        <v>649</v>
      </c>
      <c r="BB50" s="59">
        <f t="shared" si="2"/>
        <v>649</v>
      </c>
      <c r="BC50" s="51" t="str">
        <f t="shared" si="3"/>
        <v>INR  Six Hundred &amp; Forty Nine  Only</v>
      </c>
      <c r="HZ50" s="14"/>
      <c r="IA50" s="14">
        <v>38</v>
      </c>
      <c r="IB50" s="14" t="s">
        <v>79</v>
      </c>
      <c r="IC50" s="14"/>
      <c r="ID50" s="14">
        <v>1</v>
      </c>
      <c r="IE50" s="13" t="s">
        <v>120</v>
      </c>
    </row>
    <row r="51" spans="1:238" s="13" customFormat="1" ht="395.25" customHeight="1">
      <c r="A51" s="52">
        <v>39</v>
      </c>
      <c r="B51" s="61" t="s">
        <v>80</v>
      </c>
      <c r="C51" s="52"/>
      <c r="D51" s="63"/>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5"/>
      <c r="HZ51" s="14"/>
      <c r="IA51" s="14">
        <v>39</v>
      </c>
      <c r="IB51" s="14" t="s">
        <v>80</v>
      </c>
      <c r="IC51" s="14"/>
      <c r="ID51" s="14"/>
    </row>
    <row r="52" spans="1:239" s="13" customFormat="1" ht="47.25">
      <c r="A52" s="52">
        <v>40</v>
      </c>
      <c r="B52" s="61" t="s">
        <v>81</v>
      </c>
      <c r="C52" s="52"/>
      <c r="D52" s="47">
        <v>2</v>
      </c>
      <c r="E52" s="48" t="s">
        <v>118</v>
      </c>
      <c r="F52" s="49">
        <v>1576.19</v>
      </c>
      <c r="G52" s="53"/>
      <c r="H52" s="53"/>
      <c r="I52" s="54" t="s">
        <v>33</v>
      </c>
      <c r="J52" s="55">
        <f t="shared" si="0"/>
        <v>1</v>
      </c>
      <c r="K52" s="53" t="s">
        <v>34</v>
      </c>
      <c r="L52" s="53" t="s">
        <v>4</v>
      </c>
      <c r="M52" s="56"/>
      <c r="N52" s="57"/>
      <c r="O52" s="57"/>
      <c r="P52" s="58"/>
      <c r="Q52" s="57"/>
      <c r="R52" s="57"/>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0">
        <f t="shared" si="1"/>
        <v>3152</v>
      </c>
      <c r="BB52" s="59">
        <f t="shared" si="2"/>
        <v>3152</v>
      </c>
      <c r="BC52" s="51" t="str">
        <f t="shared" si="3"/>
        <v>INR  Three Thousand One Hundred &amp; Fifty Two  Only</v>
      </c>
      <c r="HZ52" s="14"/>
      <c r="IA52" s="14">
        <v>40</v>
      </c>
      <c r="IB52" s="14" t="s">
        <v>81</v>
      </c>
      <c r="IC52" s="14"/>
      <c r="ID52" s="14">
        <v>2</v>
      </c>
      <c r="IE52" s="13" t="s">
        <v>118</v>
      </c>
    </row>
    <row r="53" spans="1:239" s="13" customFormat="1" ht="63">
      <c r="A53" s="52">
        <v>41</v>
      </c>
      <c r="B53" s="61" t="s">
        <v>82</v>
      </c>
      <c r="C53" s="52"/>
      <c r="D53" s="47">
        <v>2</v>
      </c>
      <c r="E53" s="48" t="s">
        <v>120</v>
      </c>
      <c r="F53" s="49">
        <v>15.48</v>
      </c>
      <c r="G53" s="53"/>
      <c r="H53" s="53"/>
      <c r="I53" s="54" t="s">
        <v>33</v>
      </c>
      <c r="J53" s="55">
        <f t="shared" si="0"/>
        <v>1</v>
      </c>
      <c r="K53" s="53" t="s">
        <v>34</v>
      </c>
      <c r="L53" s="53" t="s">
        <v>4</v>
      </c>
      <c r="M53" s="56"/>
      <c r="N53" s="57"/>
      <c r="O53" s="57"/>
      <c r="P53" s="58"/>
      <c r="Q53" s="57"/>
      <c r="R53" s="57"/>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0">
        <f t="shared" si="1"/>
        <v>31</v>
      </c>
      <c r="BB53" s="59">
        <f t="shared" si="2"/>
        <v>31</v>
      </c>
      <c r="BC53" s="51" t="str">
        <f t="shared" si="3"/>
        <v>INR  Thirty One Only</v>
      </c>
      <c r="HZ53" s="14"/>
      <c r="IA53" s="14">
        <v>41</v>
      </c>
      <c r="IB53" s="14" t="s">
        <v>82</v>
      </c>
      <c r="IC53" s="14"/>
      <c r="ID53" s="14">
        <v>2</v>
      </c>
      <c r="IE53" s="13" t="s">
        <v>120</v>
      </c>
    </row>
    <row r="54" spans="1:238" s="13" customFormat="1" ht="78.75">
      <c r="A54" s="52">
        <v>42</v>
      </c>
      <c r="B54" s="61" t="s">
        <v>83</v>
      </c>
      <c r="C54" s="52"/>
      <c r="D54" s="63"/>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5"/>
      <c r="HZ54" s="14"/>
      <c r="IA54" s="14">
        <v>42</v>
      </c>
      <c r="IB54" s="14" t="s">
        <v>83</v>
      </c>
      <c r="IC54" s="14"/>
      <c r="ID54" s="14"/>
    </row>
    <row r="55" spans="1:239" s="13" customFormat="1" ht="31.5">
      <c r="A55" s="52">
        <v>43</v>
      </c>
      <c r="B55" s="61" t="s">
        <v>84</v>
      </c>
      <c r="C55" s="52"/>
      <c r="D55" s="47">
        <v>17.5</v>
      </c>
      <c r="E55" s="48" t="s">
        <v>118</v>
      </c>
      <c r="F55" s="49">
        <v>669.88</v>
      </c>
      <c r="G55" s="53"/>
      <c r="H55" s="53"/>
      <c r="I55" s="54" t="s">
        <v>33</v>
      </c>
      <c r="J55" s="55">
        <f t="shared" si="0"/>
        <v>1</v>
      </c>
      <c r="K55" s="53" t="s">
        <v>34</v>
      </c>
      <c r="L55" s="53" t="s">
        <v>4</v>
      </c>
      <c r="M55" s="56"/>
      <c r="N55" s="57"/>
      <c r="O55" s="57"/>
      <c r="P55" s="58"/>
      <c r="Q55" s="57"/>
      <c r="R55" s="57"/>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0">
        <f t="shared" si="1"/>
        <v>11723</v>
      </c>
      <c r="BB55" s="59">
        <f t="shared" si="2"/>
        <v>11723</v>
      </c>
      <c r="BC55" s="51" t="str">
        <f t="shared" si="3"/>
        <v>INR  Eleven Thousand Seven Hundred &amp; Twenty Three  Only</v>
      </c>
      <c r="HZ55" s="14"/>
      <c r="IA55" s="14">
        <v>43</v>
      </c>
      <c r="IB55" s="14" t="s">
        <v>84</v>
      </c>
      <c r="IC55" s="14"/>
      <c r="ID55" s="14">
        <v>17.5</v>
      </c>
      <c r="IE55" s="13" t="s">
        <v>118</v>
      </c>
    </row>
    <row r="56" spans="1:238" s="13" customFormat="1" ht="15.75">
      <c r="A56" s="52">
        <v>44</v>
      </c>
      <c r="B56" s="61" t="s">
        <v>85</v>
      </c>
      <c r="C56" s="52"/>
      <c r="D56" s="63"/>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5"/>
      <c r="HZ56" s="14"/>
      <c r="IA56" s="14">
        <v>44</v>
      </c>
      <c r="IB56" s="14" t="s">
        <v>85</v>
      </c>
      <c r="IC56" s="14"/>
      <c r="ID56" s="14"/>
    </row>
    <row r="57" spans="1:238" s="13" customFormat="1" ht="141.75">
      <c r="A57" s="52">
        <v>45</v>
      </c>
      <c r="B57" s="61" t="s">
        <v>136</v>
      </c>
      <c r="C57" s="52"/>
      <c r="D57" s="63"/>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5"/>
      <c r="HZ57" s="14"/>
      <c r="IA57" s="14">
        <v>45</v>
      </c>
      <c r="IB57" s="14" t="s">
        <v>136</v>
      </c>
      <c r="IC57" s="14"/>
      <c r="ID57" s="14"/>
    </row>
    <row r="58" spans="1:239" s="13" customFormat="1" ht="47.25">
      <c r="A58" s="52">
        <v>46</v>
      </c>
      <c r="B58" s="61" t="s">
        <v>137</v>
      </c>
      <c r="C58" s="52"/>
      <c r="D58" s="47">
        <v>26</v>
      </c>
      <c r="E58" s="48" t="s">
        <v>119</v>
      </c>
      <c r="F58" s="49">
        <v>154.01</v>
      </c>
      <c r="G58" s="53"/>
      <c r="H58" s="53"/>
      <c r="I58" s="54" t="s">
        <v>33</v>
      </c>
      <c r="J58" s="55">
        <f t="shared" si="0"/>
        <v>1</v>
      </c>
      <c r="K58" s="53" t="s">
        <v>34</v>
      </c>
      <c r="L58" s="53" t="s">
        <v>4</v>
      </c>
      <c r="M58" s="56"/>
      <c r="N58" s="57"/>
      <c r="O58" s="57"/>
      <c r="P58" s="58"/>
      <c r="Q58" s="57"/>
      <c r="R58" s="57"/>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0">
        <f t="shared" si="1"/>
        <v>4004</v>
      </c>
      <c r="BB58" s="59">
        <f t="shared" si="2"/>
        <v>4004</v>
      </c>
      <c r="BC58" s="51" t="str">
        <f t="shared" si="3"/>
        <v>INR  Four Thousand  &amp;Four  Only</v>
      </c>
      <c r="HZ58" s="14"/>
      <c r="IA58" s="14">
        <v>46</v>
      </c>
      <c r="IB58" s="14" t="s">
        <v>137</v>
      </c>
      <c r="IC58" s="14"/>
      <c r="ID58" s="14">
        <v>26</v>
      </c>
      <c r="IE58" s="13" t="s">
        <v>119</v>
      </c>
    </row>
    <row r="59" spans="1:238" s="13" customFormat="1" ht="47.25">
      <c r="A59" s="52">
        <v>47</v>
      </c>
      <c r="B59" s="61" t="s">
        <v>86</v>
      </c>
      <c r="C59" s="52"/>
      <c r="D59" s="63"/>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5"/>
      <c r="HZ59" s="14"/>
      <c r="IA59" s="14">
        <v>47</v>
      </c>
      <c r="IB59" s="14" t="s">
        <v>86</v>
      </c>
      <c r="IC59" s="14"/>
      <c r="ID59" s="14"/>
    </row>
    <row r="60" spans="1:239" s="13" customFormat="1" ht="33.75" customHeight="1">
      <c r="A60" s="52">
        <v>48</v>
      </c>
      <c r="B60" s="61" t="s">
        <v>138</v>
      </c>
      <c r="C60" s="52"/>
      <c r="D60" s="47">
        <v>12</v>
      </c>
      <c r="E60" s="48" t="s">
        <v>119</v>
      </c>
      <c r="F60" s="49">
        <v>89.65</v>
      </c>
      <c r="G60" s="53"/>
      <c r="H60" s="53"/>
      <c r="I60" s="54" t="s">
        <v>33</v>
      </c>
      <c r="J60" s="55">
        <f t="shared" si="0"/>
        <v>1</v>
      </c>
      <c r="K60" s="53" t="s">
        <v>34</v>
      </c>
      <c r="L60" s="53" t="s">
        <v>4</v>
      </c>
      <c r="M60" s="56"/>
      <c r="N60" s="57"/>
      <c r="O60" s="57"/>
      <c r="P60" s="58"/>
      <c r="Q60" s="57"/>
      <c r="R60" s="57"/>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0">
        <f t="shared" si="1"/>
        <v>1076</v>
      </c>
      <c r="BB60" s="59">
        <f t="shared" si="2"/>
        <v>1076</v>
      </c>
      <c r="BC60" s="51" t="str">
        <f t="shared" si="3"/>
        <v>INR  One Thousand  &amp;Seventy Six  Only</v>
      </c>
      <c r="HZ60" s="14"/>
      <c r="IA60" s="14">
        <v>48</v>
      </c>
      <c r="IB60" s="14" t="s">
        <v>138</v>
      </c>
      <c r="IC60" s="14"/>
      <c r="ID60" s="14">
        <v>12</v>
      </c>
      <c r="IE60" s="13" t="s">
        <v>119</v>
      </c>
    </row>
    <row r="61" spans="1:238" s="13" customFormat="1" ht="31.5">
      <c r="A61" s="52">
        <v>49</v>
      </c>
      <c r="B61" s="61" t="s">
        <v>139</v>
      </c>
      <c r="C61" s="52"/>
      <c r="D61" s="63"/>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5"/>
      <c r="HZ61" s="14"/>
      <c r="IA61" s="14">
        <v>49</v>
      </c>
      <c r="IB61" s="14" t="s">
        <v>139</v>
      </c>
      <c r="IC61" s="14"/>
      <c r="ID61" s="14"/>
    </row>
    <row r="62" spans="1:239" s="13" customFormat="1" ht="31.5">
      <c r="A62" s="52">
        <v>50</v>
      </c>
      <c r="B62" s="61" t="s">
        <v>140</v>
      </c>
      <c r="C62" s="52"/>
      <c r="D62" s="47">
        <v>1.44</v>
      </c>
      <c r="E62" s="48" t="s">
        <v>118</v>
      </c>
      <c r="F62" s="49">
        <v>824.46</v>
      </c>
      <c r="G62" s="53"/>
      <c r="H62" s="53"/>
      <c r="I62" s="54" t="s">
        <v>33</v>
      </c>
      <c r="J62" s="55">
        <f t="shared" si="0"/>
        <v>1</v>
      </c>
      <c r="K62" s="53" t="s">
        <v>34</v>
      </c>
      <c r="L62" s="53" t="s">
        <v>4</v>
      </c>
      <c r="M62" s="56"/>
      <c r="N62" s="57"/>
      <c r="O62" s="57"/>
      <c r="P62" s="58"/>
      <c r="Q62" s="57"/>
      <c r="R62" s="57"/>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0">
        <f t="shared" si="1"/>
        <v>1187</v>
      </c>
      <c r="BB62" s="59">
        <f t="shared" si="2"/>
        <v>1187</v>
      </c>
      <c r="BC62" s="51" t="str">
        <f t="shared" si="3"/>
        <v>INR  One Thousand One Hundred &amp; Eighty Seven  Only</v>
      </c>
      <c r="HZ62" s="14"/>
      <c r="IA62" s="14">
        <v>50</v>
      </c>
      <c r="IB62" s="14" t="s">
        <v>140</v>
      </c>
      <c r="IC62" s="14"/>
      <c r="ID62" s="14">
        <v>1.44</v>
      </c>
      <c r="IE62" s="13" t="s">
        <v>118</v>
      </c>
    </row>
    <row r="63" spans="1:238" s="13" customFormat="1" ht="15.75">
      <c r="A63" s="52">
        <v>51</v>
      </c>
      <c r="B63" s="61" t="s">
        <v>87</v>
      </c>
      <c r="C63" s="52"/>
      <c r="D63" s="63"/>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5"/>
      <c r="HZ63" s="14"/>
      <c r="IA63" s="14">
        <v>51</v>
      </c>
      <c r="IB63" s="14" t="s">
        <v>87</v>
      </c>
      <c r="IC63" s="14"/>
      <c r="ID63" s="14"/>
    </row>
    <row r="64" spans="1:238" s="13" customFormat="1" ht="115.5" customHeight="1">
      <c r="A64" s="52">
        <v>52</v>
      </c>
      <c r="B64" s="61" t="s">
        <v>141</v>
      </c>
      <c r="C64" s="52"/>
      <c r="D64" s="63"/>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5"/>
      <c r="HZ64" s="14"/>
      <c r="IA64" s="14">
        <v>52</v>
      </c>
      <c r="IB64" s="14" t="s">
        <v>141</v>
      </c>
      <c r="IC64" s="14"/>
      <c r="ID64" s="14"/>
    </row>
    <row r="65" spans="1:239" s="13" customFormat="1" ht="31.5">
      <c r="A65" s="52">
        <v>53</v>
      </c>
      <c r="B65" s="61" t="s">
        <v>88</v>
      </c>
      <c r="C65" s="52"/>
      <c r="D65" s="47">
        <v>8</v>
      </c>
      <c r="E65" s="48" t="s">
        <v>118</v>
      </c>
      <c r="F65" s="49">
        <v>1469.66</v>
      </c>
      <c r="G65" s="53"/>
      <c r="H65" s="53"/>
      <c r="I65" s="54" t="s">
        <v>33</v>
      </c>
      <c r="J65" s="55">
        <f t="shared" si="0"/>
        <v>1</v>
      </c>
      <c r="K65" s="53" t="s">
        <v>34</v>
      </c>
      <c r="L65" s="53" t="s">
        <v>4</v>
      </c>
      <c r="M65" s="56"/>
      <c r="N65" s="57"/>
      <c r="O65" s="57"/>
      <c r="P65" s="58"/>
      <c r="Q65" s="57"/>
      <c r="R65" s="57"/>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0">
        <f t="shared" si="1"/>
        <v>11757</v>
      </c>
      <c r="BB65" s="59">
        <f t="shared" si="2"/>
        <v>11757</v>
      </c>
      <c r="BC65" s="51" t="str">
        <f t="shared" si="3"/>
        <v>INR  Eleven Thousand Seven Hundred &amp; Fifty Seven  Only</v>
      </c>
      <c r="HZ65" s="14"/>
      <c r="IA65" s="14">
        <v>53</v>
      </c>
      <c r="IB65" s="14" t="s">
        <v>88</v>
      </c>
      <c r="IC65" s="14"/>
      <c r="ID65" s="14">
        <v>8</v>
      </c>
      <c r="IE65" s="13" t="s">
        <v>118</v>
      </c>
    </row>
    <row r="66" spans="1:238" s="13" customFormat="1" ht="15.75">
      <c r="A66" s="52">
        <v>54</v>
      </c>
      <c r="B66" s="61" t="s">
        <v>89</v>
      </c>
      <c r="C66" s="52"/>
      <c r="D66" s="63"/>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5"/>
      <c r="HZ66" s="14"/>
      <c r="IA66" s="14">
        <v>54</v>
      </c>
      <c r="IB66" s="14" t="s">
        <v>89</v>
      </c>
      <c r="IC66" s="14"/>
      <c r="ID66" s="14"/>
    </row>
    <row r="67" spans="1:238" s="13" customFormat="1" ht="345.75" customHeight="1">
      <c r="A67" s="52">
        <v>55</v>
      </c>
      <c r="B67" s="61" t="s">
        <v>142</v>
      </c>
      <c r="C67" s="52"/>
      <c r="D67" s="63"/>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5"/>
      <c r="HZ67" s="14"/>
      <c r="IA67" s="14">
        <v>55</v>
      </c>
      <c r="IB67" s="14" t="s">
        <v>142</v>
      </c>
      <c r="IC67" s="14"/>
      <c r="ID67" s="14"/>
    </row>
    <row r="68" spans="1:239" s="13" customFormat="1" ht="126">
      <c r="A68" s="52">
        <v>56</v>
      </c>
      <c r="B68" s="61" t="s">
        <v>143</v>
      </c>
      <c r="C68" s="52"/>
      <c r="D68" s="47">
        <v>23</v>
      </c>
      <c r="E68" s="48" t="s">
        <v>118</v>
      </c>
      <c r="F68" s="49">
        <v>1708.86</v>
      </c>
      <c r="G68" s="53"/>
      <c r="H68" s="53"/>
      <c r="I68" s="54" t="s">
        <v>33</v>
      </c>
      <c r="J68" s="55">
        <f t="shared" si="0"/>
        <v>1</v>
      </c>
      <c r="K68" s="53" t="s">
        <v>34</v>
      </c>
      <c r="L68" s="53" t="s">
        <v>4</v>
      </c>
      <c r="M68" s="56"/>
      <c r="N68" s="57"/>
      <c r="O68" s="57"/>
      <c r="P68" s="58"/>
      <c r="Q68" s="57"/>
      <c r="R68" s="57"/>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0">
        <f t="shared" si="1"/>
        <v>39304</v>
      </c>
      <c r="BB68" s="59">
        <f t="shared" si="2"/>
        <v>39304</v>
      </c>
      <c r="BC68" s="51" t="str">
        <f t="shared" si="3"/>
        <v>INR  Thirty Nine Thousand Three Hundred &amp; Four  Only</v>
      </c>
      <c r="HZ68" s="14"/>
      <c r="IA68" s="14">
        <v>56</v>
      </c>
      <c r="IB68" s="14" t="s">
        <v>143</v>
      </c>
      <c r="IC68" s="14"/>
      <c r="ID68" s="14">
        <v>23</v>
      </c>
      <c r="IE68" s="13" t="s">
        <v>118</v>
      </c>
    </row>
    <row r="69" spans="1:238" s="13" customFormat="1" ht="15.75">
      <c r="A69" s="52">
        <v>57</v>
      </c>
      <c r="B69" s="61" t="s">
        <v>90</v>
      </c>
      <c r="C69" s="52"/>
      <c r="D69" s="63"/>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5"/>
      <c r="HZ69" s="14"/>
      <c r="IA69" s="14">
        <v>57</v>
      </c>
      <c r="IB69" s="14" t="s">
        <v>90</v>
      </c>
      <c r="IC69" s="14"/>
      <c r="ID69" s="14"/>
    </row>
    <row r="70" spans="1:238" s="13" customFormat="1" ht="15.75">
      <c r="A70" s="52">
        <v>58</v>
      </c>
      <c r="B70" s="61" t="s">
        <v>144</v>
      </c>
      <c r="C70" s="52"/>
      <c r="D70" s="63"/>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5"/>
      <c r="HZ70" s="14"/>
      <c r="IA70" s="14">
        <v>58</v>
      </c>
      <c r="IB70" s="14" t="s">
        <v>144</v>
      </c>
      <c r="IC70" s="14"/>
      <c r="ID70" s="14"/>
    </row>
    <row r="71" spans="1:239" s="13" customFormat="1" ht="15.75">
      <c r="A71" s="52">
        <v>59</v>
      </c>
      <c r="B71" s="61" t="s">
        <v>145</v>
      </c>
      <c r="C71" s="52"/>
      <c r="D71" s="47">
        <v>6.2</v>
      </c>
      <c r="E71" s="48" t="s">
        <v>118</v>
      </c>
      <c r="F71" s="49">
        <v>258.09</v>
      </c>
      <c r="G71" s="53"/>
      <c r="H71" s="53"/>
      <c r="I71" s="54" t="s">
        <v>33</v>
      </c>
      <c r="J71" s="55">
        <f t="shared" si="0"/>
        <v>1</v>
      </c>
      <c r="K71" s="53" t="s">
        <v>34</v>
      </c>
      <c r="L71" s="53" t="s">
        <v>4</v>
      </c>
      <c r="M71" s="56"/>
      <c r="N71" s="57"/>
      <c r="O71" s="57"/>
      <c r="P71" s="58"/>
      <c r="Q71" s="57"/>
      <c r="R71" s="57"/>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0">
        <f t="shared" si="1"/>
        <v>1600</v>
      </c>
      <c r="BB71" s="59">
        <f t="shared" si="2"/>
        <v>1600</v>
      </c>
      <c r="BC71" s="51" t="str">
        <f t="shared" si="3"/>
        <v>INR  One Thousand Six Hundred    Only</v>
      </c>
      <c r="HZ71" s="14"/>
      <c r="IA71" s="14">
        <v>59</v>
      </c>
      <c r="IB71" s="14" t="s">
        <v>145</v>
      </c>
      <c r="IC71" s="14"/>
      <c r="ID71" s="14">
        <v>6.2</v>
      </c>
      <c r="IE71" s="13" t="s">
        <v>118</v>
      </c>
    </row>
    <row r="72" spans="1:238" s="13" customFormat="1" ht="31.5">
      <c r="A72" s="52">
        <v>60</v>
      </c>
      <c r="B72" s="61" t="s">
        <v>146</v>
      </c>
      <c r="C72" s="52"/>
      <c r="D72" s="63"/>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5"/>
      <c r="HZ72" s="14"/>
      <c r="IA72" s="14">
        <v>60</v>
      </c>
      <c r="IB72" s="14" t="s">
        <v>146</v>
      </c>
      <c r="IC72" s="14"/>
      <c r="ID72" s="14"/>
    </row>
    <row r="73" spans="1:239" s="13" customFormat="1" ht="31.5">
      <c r="A73" s="52">
        <v>61</v>
      </c>
      <c r="B73" s="61" t="s">
        <v>145</v>
      </c>
      <c r="C73" s="52"/>
      <c r="D73" s="47">
        <v>6.2</v>
      </c>
      <c r="E73" s="48" t="s">
        <v>118</v>
      </c>
      <c r="F73" s="49">
        <v>297.33</v>
      </c>
      <c r="G73" s="53"/>
      <c r="H73" s="53"/>
      <c r="I73" s="54" t="s">
        <v>33</v>
      </c>
      <c r="J73" s="55">
        <f t="shared" si="0"/>
        <v>1</v>
      </c>
      <c r="K73" s="53" t="s">
        <v>34</v>
      </c>
      <c r="L73" s="53" t="s">
        <v>4</v>
      </c>
      <c r="M73" s="56"/>
      <c r="N73" s="57"/>
      <c r="O73" s="57"/>
      <c r="P73" s="58"/>
      <c r="Q73" s="57"/>
      <c r="R73" s="57"/>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0">
        <f t="shared" si="1"/>
        <v>1843</v>
      </c>
      <c r="BB73" s="59">
        <f t="shared" si="2"/>
        <v>1843</v>
      </c>
      <c r="BC73" s="51" t="str">
        <f t="shared" si="3"/>
        <v>INR  One Thousand Eight Hundred &amp; Forty Three  Only</v>
      </c>
      <c r="HZ73" s="14"/>
      <c r="IA73" s="14">
        <v>61</v>
      </c>
      <c r="IB73" s="14" t="s">
        <v>145</v>
      </c>
      <c r="IC73" s="14"/>
      <c r="ID73" s="14">
        <v>6.2</v>
      </c>
      <c r="IE73" s="13" t="s">
        <v>118</v>
      </c>
    </row>
    <row r="74" spans="1:239" s="13" customFormat="1" ht="47.25">
      <c r="A74" s="52">
        <v>62</v>
      </c>
      <c r="B74" s="61" t="s">
        <v>147</v>
      </c>
      <c r="C74" s="52"/>
      <c r="D74" s="47">
        <v>5.5</v>
      </c>
      <c r="E74" s="48" t="s">
        <v>118</v>
      </c>
      <c r="F74" s="49">
        <v>382.55</v>
      </c>
      <c r="G74" s="53"/>
      <c r="H74" s="53"/>
      <c r="I74" s="54" t="s">
        <v>33</v>
      </c>
      <c r="J74" s="55">
        <f t="shared" si="0"/>
        <v>1</v>
      </c>
      <c r="K74" s="53" t="s">
        <v>34</v>
      </c>
      <c r="L74" s="53" t="s">
        <v>4</v>
      </c>
      <c r="M74" s="56"/>
      <c r="N74" s="57"/>
      <c r="O74" s="57"/>
      <c r="P74" s="58"/>
      <c r="Q74" s="57"/>
      <c r="R74" s="57"/>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0">
        <f t="shared" si="1"/>
        <v>2104</v>
      </c>
      <c r="BB74" s="59">
        <f t="shared" si="2"/>
        <v>2104</v>
      </c>
      <c r="BC74" s="51" t="str">
        <f t="shared" si="3"/>
        <v>INR  Two Thousand One Hundred &amp; Four  Only</v>
      </c>
      <c r="HZ74" s="14"/>
      <c r="IA74" s="14">
        <v>62</v>
      </c>
      <c r="IB74" s="14" t="s">
        <v>147</v>
      </c>
      <c r="IC74" s="14"/>
      <c r="ID74" s="14">
        <v>5.5</v>
      </c>
      <c r="IE74" s="13" t="s">
        <v>118</v>
      </c>
    </row>
    <row r="75" spans="1:238" s="13" customFormat="1" ht="63">
      <c r="A75" s="52">
        <v>63</v>
      </c>
      <c r="B75" s="61" t="s">
        <v>91</v>
      </c>
      <c r="C75" s="52"/>
      <c r="D75" s="63"/>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5"/>
      <c r="HZ75" s="14"/>
      <c r="IA75" s="14">
        <v>63</v>
      </c>
      <c r="IB75" s="14" t="s">
        <v>91</v>
      </c>
      <c r="IC75" s="14"/>
      <c r="ID75" s="14"/>
    </row>
    <row r="76" spans="1:239" s="13" customFormat="1" ht="15.75">
      <c r="A76" s="52">
        <v>64</v>
      </c>
      <c r="B76" s="61" t="s">
        <v>92</v>
      </c>
      <c r="C76" s="52"/>
      <c r="D76" s="47">
        <v>106</v>
      </c>
      <c r="E76" s="48" t="s">
        <v>118</v>
      </c>
      <c r="F76" s="49">
        <v>81.32</v>
      </c>
      <c r="G76" s="53"/>
      <c r="H76" s="53"/>
      <c r="I76" s="54" t="s">
        <v>33</v>
      </c>
      <c r="J76" s="55">
        <f t="shared" si="0"/>
        <v>1</v>
      </c>
      <c r="K76" s="53" t="s">
        <v>34</v>
      </c>
      <c r="L76" s="53" t="s">
        <v>4</v>
      </c>
      <c r="M76" s="56"/>
      <c r="N76" s="57"/>
      <c r="O76" s="57"/>
      <c r="P76" s="58"/>
      <c r="Q76" s="57"/>
      <c r="R76" s="57"/>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0">
        <f t="shared" si="1"/>
        <v>8620</v>
      </c>
      <c r="BB76" s="59">
        <f t="shared" si="2"/>
        <v>8620</v>
      </c>
      <c r="BC76" s="51" t="str">
        <f t="shared" si="3"/>
        <v>INR  Eight Thousand Six Hundred &amp; Twenty  Only</v>
      </c>
      <c r="HZ76" s="14"/>
      <c r="IA76" s="14">
        <v>64</v>
      </c>
      <c r="IB76" s="14" t="s">
        <v>92</v>
      </c>
      <c r="IC76" s="14"/>
      <c r="ID76" s="14">
        <v>106</v>
      </c>
      <c r="IE76" s="13" t="s">
        <v>118</v>
      </c>
    </row>
    <row r="77" spans="1:238" s="13" customFormat="1" ht="31.5">
      <c r="A77" s="52">
        <v>65</v>
      </c>
      <c r="B77" s="61" t="s">
        <v>148</v>
      </c>
      <c r="C77" s="52"/>
      <c r="D77" s="63"/>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5"/>
      <c r="HZ77" s="14"/>
      <c r="IA77" s="14">
        <v>65</v>
      </c>
      <c r="IB77" s="14" t="s">
        <v>148</v>
      </c>
      <c r="IC77" s="14"/>
      <c r="ID77" s="14"/>
    </row>
    <row r="78" spans="1:239" s="13" customFormat="1" ht="47.25">
      <c r="A78" s="52">
        <v>66</v>
      </c>
      <c r="B78" s="61" t="s">
        <v>149</v>
      </c>
      <c r="C78" s="52"/>
      <c r="D78" s="47">
        <v>6.2</v>
      </c>
      <c r="E78" s="48" t="s">
        <v>118</v>
      </c>
      <c r="F78" s="49">
        <v>146.3</v>
      </c>
      <c r="G78" s="53"/>
      <c r="H78" s="53"/>
      <c r="I78" s="54" t="s">
        <v>33</v>
      </c>
      <c r="J78" s="55">
        <f t="shared" si="0"/>
        <v>1</v>
      </c>
      <c r="K78" s="53" t="s">
        <v>34</v>
      </c>
      <c r="L78" s="53" t="s">
        <v>4</v>
      </c>
      <c r="M78" s="56"/>
      <c r="N78" s="57"/>
      <c r="O78" s="57"/>
      <c r="P78" s="58"/>
      <c r="Q78" s="57"/>
      <c r="R78" s="57"/>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0">
        <f t="shared" si="1"/>
        <v>907</v>
      </c>
      <c r="BB78" s="59">
        <f t="shared" si="2"/>
        <v>907</v>
      </c>
      <c r="BC78" s="51" t="str">
        <f t="shared" si="3"/>
        <v>INR  Nine Hundred &amp; Seven  Only</v>
      </c>
      <c r="HZ78" s="14"/>
      <c r="IA78" s="14">
        <v>66</v>
      </c>
      <c r="IB78" s="14" t="s">
        <v>149</v>
      </c>
      <c r="IC78" s="14"/>
      <c r="ID78" s="14">
        <v>6.2</v>
      </c>
      <c r="IE78" s="13" t="s">
        <v>118</v>
      </c>
    </row>
    <row r="79" spans="1:238" s="13" customFormat="1" ht="31.5">
      <c r="A79" s="52">
        <v>67</v>
      </c>
      <c r="B79" s="61" t="s">
        <v>150</v>
      </c>
      <c r="C79" s="52"/>
      <c r="D79" s="63"/>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5"/>
      <c r="HZ79" s="14"/>
      <c r="IA79" s="14">
        <v>67</v>
      </c>
      <c r="IB79" s="14" t="s">
        <v>150</v>
      </c>
      <c r="IC79" s="14"/>
      <c r="ID79" s="14"/>
    </row>
    <row r="80" spans="1:239" s="13" customFormat="1" ht="15.75">
      <c r="A80" s="52">
        <v>68</v>
      </c>
      <c r="B80" s="61" t="s">
        <v>92</v>
      </c>
      <c r="C80" s="52"/>
      <c r="D80" s="47">
        <v>11</v>
      </c>
      <c r="E80" s="48" t="s">
        <v>118</v>
      </c>
      <c r="F80" s="49">
        <v>115.26</v>
      </c>
      <c r="G80" s="53"/>
      <c r="H80" s="53"/>
      <c r="I80" s="54" t="s">
        <v>33</v>
      </c>
      <c r="J80" s="55">
        <f aca="true" t="shared" si="4" ref="J80:J142">IF(I80="Less(-)",-1,1)</f>
        <v>1</v>
      </c>
      <c r="K80" s="53" t="s">
        <v>34</v>
      </c>
      <c r="L80" s="53" t="s">
        <v>4</v>
      </c>
      <c r="M80" s="56"/>
      <c r="N80" s="57"/>
      <c r="O80" s="57"/>
      <c r="P80" s="58"/>
      <c r="Q80" s="57"/>
      <c r="R80" s="57"/>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0">
        <f aca="true" t="shared" si="5" ref="BA80:BA142">ROUND(total_amount_ba($B$2,$D$2,D80,F80,J80,K80,M80),0)</f>
        <v>1268</v>
      </c>
      <c r="BB80" s="59">
        <f aca="true" t="shared" si="6" ref="BB80:BB142">BA80+SUM(N80:AZ80)</f>
        <v>1268</v>
      </c>
      <c r="BC80" s="51" t="str">
        <f aca="true" t="shared" si="7" ref="BC80:BC142">SpellNumber(L80,BB80)</f>
        <v>INR  One Thousand Two Hundred &amp; Sixty Eight  Only</v>
      </c>
      <c r="HZ80" s="14"/>
      <c r="IA80" s="14">
        <v>68</v>
      </c>
      <c r="IB80" s="14" t="s">
        <v>92</v>
      </c>
      <c r="IC80" s="14"/>
      <c r="ID80" s="14">
        <v>11</v>
      </c>
      <c r="IE80" s="13" t="s">
        <v>118</v>
      </c>
    </row>
    <row r="81" spans="1:238" s="13" customFormat="1" ht="31.5">
      <c r="A81" s="52">
        <v>69</v>
      </c>
      <c r="B81" s="61" t="s">
        <v>151</v>
      </c>
      <c r="C81" s="52"/>
      <c r="D81" s="63"/>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5"/>
      <c r="HZ81" s="14"/>
      <c r="IA81" s="14">
        <v>69</v>
      </c>
      <c r="IB81" s="14" t="s">
        <v>151</v>
      </c>
      <c r="IC81" s="14"/>
      <c r="ID81" s="14"/>
    </row>
    <row r="82" spans="1:239" s="13" customFormat="1" ht="32.25" customHeight="1">
      <c r="A82" s="52">
        <v>70</v>
      </c>
      <c r="B82" s="61" t="s">
        <v>152</v>
      </c>
      <c r="C82" s="52"/>
      <c r="D82" s="47">
        <v>10</v>
      </c>
      <c r="E82" s="48" t="s">
        <v>118</v>
      </c>
      <c r="F82" s="49">
        <v>167.82</v>
      </c>
      <c r="G82" s="53"/>
      <c r="H82" s="53"/>
      <c r="I82" s="54" t="s">
        <v>33</v>
      </c>
      <c r="J82" s="55">
        <f t="shared" si="4"/>
        <v>1</v>
      </c>
      <c r="K82" s="53" t="s">
        <v>34</v>
      </c>
      <c r="L82" s="53" t="s">
        <v>4</v>
      </c>
      <c r="M82" s="56"/>
      <c r="N82" s="57"/>
      <c r="O82" s="57"/>
      <c r="P82" s="58"/>
      <c r="Q82" s="57"/>
      <c r="R82" s="57"/>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0">
        <f t="shared" si="5"/>
        <v>1678</v>
      </c>
      <c r="BB82" s="59">
        <f t="shared" si="6"/>
        <v>1678</v>
      </c>
      <c r="BC82" s="51" t="str">
        <f t="shared" si="7"/>
        <v>INR  One Thousand Six Hundred &amp; Seventy Eight  Only</v>
      </c>
      <c r="HZ82" s="14"/>
      <c r="IA82" s="14">
        <v>70</v>
      </c>
      <c r="IB82" s="14" t="s">
        <v>152</v>
      </c>
      <c r="IC82" s="14"/>
      <c r="ID82" s="14">
        <v>10</v>
      </c>
      <c r="IE82" s="13" t="s">
        <v>118</v>
      </c>
    </row>
    <row r="83" spans="1:239" s="13" customFormat="1" ht="89.25" customHeight="1">
      <c r="A83" s="52">
        <v>71</v>
      </c>
      <c r="B83" s="61" t="s">
        <v>93</v>
      </c>
      <c r="C83" s="52"/>
      <c r="D83" s="47">
        <v>106</v>
      </c>
      <c r="E83" s="48" t="s">
        <v>118</v>
      </c>
      <c r="F83" s="49">
        <v>108.59</v>
      </c>
      <c r="G83" s="53"/>
      <c r="H83" s="53"/>
      <c r="I83" s="54" t="s">
        <v>33</v>
      </c>
      <c r="J83" s="55">
        <f t="shared" si="4"/>
        <v>1</v>
      </c>
      <c r="K83" s="53" t="s">
        <v>34</v>
      </c>
      <c r="L83" s="53" t="s">
        <v>4</v>
      </c>
      <c r="M83" s="56"/>
      <c r="N83" s="57"/>
      <c r="O83" s="57"/>
      <c r="P83" s="58"/>
      <c r="Q83" s="57"/>
      <c r="R83" s="57"/>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0">
        <f t="shared" si="5"/>
        <v>11511</v>
      </c>
      <c r="BB83" s="59">
        <f t="shared" si="6"/>
        <v>11511</v>
      </c>
      <c r="BC83" s="51" t="str">
        <f t="shared" si="7"/>
        <v>INR  Eleven Thousand Five Hundred &amp; Eleven  Only</v>
      </c>
      <c r="HZ83" s="14"/>
      <c r="IA83" s="14">
        <v>71</v>
      </c>
      <c r="IB83" s="62" t="s">
        <v>93</v>
      </c>
      <c r="IC83" s="14"/>
      <c r="ID83" s="14">
        <v>106</v>
      </c>
      <c r="IE83" s="13" t="s">
        <v>118</v>
      </c>
    </row>
    <row r="84" spans="1:238" s="13" customFormat="1" ht="47.25">
      <c r="A84" s="52">
        <v>72</v>
      </c>
      <c r="B84" s="61" t="s">
        <v>94</v>
      </c>
      <c r="C84" s="52"/>
      <c r="D84" s="63"/>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5"/>
      <c r="HZ84" s="14"/>
      <c r="IA84" s="14">
        <v>72</v>
      </c>
      <c r="IB84" s="14" t="s">
        <v>94</v>
      </c>
      <c r="IC84" s="14"/>
      <c r="ID84" s="14"/>
    </row>
    <row r="85" spans="1:239" s="13" customFormat="1" ht="15.75">
      <c r="A85" s="52">
        <v>73</v>
      </c>
      <c r="B85" s="61" t="s">
        <v>95</v>
      </c>
      <c r="C85" s="52"/>
      <c r="D85" s="47">
        <v>48</v>
      </c>
      <c r="E85" s="48" t="s">
        <v>118</v>
      </c>
      <c r="F85" s="49">
        <v>49.8</v>
      </c>
      <c r="G85" s="53"/>
      <c r="H85" s="53"/>
      <c r="I85" s="54" t="s">
        <v>33</v>
      </c>
      <c r="J85" s="55">
        <f t="shared" si="4"/>
        <v>1</v>
      </c>
      <c r="K85" s="53" t="s">
        <v>34</v>
      </c>
      <c r="L85" s="53" t="s">
        <v>4</v>
      </c>
      <c r="M85" s="56"/>
      <c r="N85" s="57"/>
      <c r="O85" s="57"/>
      <c r="P85" s="58"/>
      <c r="Q85" s="57"/>
      <c r="R85" s="57"/>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0">
        <f t="shared" si="5"/>
        <v>2390</v>
      </c>
      <c r="BB85" s="59">
        <f t="shared" si="6"/>
        <v>2390</v>
      </c>
      <c r="BC85" s="51" t="str">
        <f t="shared" si="7"/>
        <v>INR  Two Thousand Three Hundred &amp; Ninety  Only</v>
      </c>
      <c r="HZ85" s="14"/>
      <c r="IA85" s="14">
        <v>73</v>
      </c>
      <c r="IB85" s="14" t="s">
        <v>95</v>
      </c>
      <c r="IC85" s="14"/>
      <c r="ID85" s="14">
        <v>48</v>
      </c>
      <c r="IE85" s="13" t="s">
        <v>118</v>
      </c>
    </row>
    <row r="86" spans="1:239" s="13" customFormat="1" ht="63">
      <c r="A86" s="52">
        <v>74</v>
      </c>
      <c r="B86" s="61" t="s">
        <v>153</v>
      </c>
      <c r="C86" s="52"/>
      <c r="D86" s="47">
        <v>100</v>
      </c>
      <c r="E86" s="48" t="s">
        <v>118</v>
      </c>
      <c r="F86" s="49">
        <v>18.28</v>
      </c>
      <c r="G86" s="53"/>
      <c r="H86" s="53"/>
      <c r="I86" s="54" t="s">
        <v>33</v>
      </c>
      <c r="J86" s="55">
        <f t="shared" si="4"/>
        <v>1</v>
      </c>
      <c r="K86" s="53" t="s">
        <v>34</v>
      </c>
      <c r="L86" s="53" t="s">
        <v>4</v>
      </c>
      <c r="M86" s="56"/>
      <c r="N86" s="57"/>
      <c r="O86" s="57"/>
      <c r="P86" s="58"/>
      <c r="Q86" s="57"/>
      <c r="R86" s="57"/>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0">
        <f t="shared" si="5"/>
        <v>1828</v>
      </c>
      <c r="BB86" s="59">
        <f t="shared" si="6"/>
        <v>1828</v>
      </c>
      <c r="BC86" s="51" t="str">
        <f t="shared" si="7"/>
        <v>INR  One Thousand Eight Hundred &amp; Twenty Eight  Only</v>
      </c>
      <c r="HZ86" s="14"/>
      <c r="IA86" s="14">
        <v>74</v>
      </c>
      <c r="IB86" s="14" t="s">
        <v>153</v>
      </c>
      <c r="IC86" s="14"/>
      <c r="ID86" s="14">
        <v>100</v>
      </c>
      <c r="IE86" s="13" t="s">
        <v>118</v>
      </c>
    </row>
    <row r="87" spans="1:238" s="13" customFormat="1" ht="15.75">
      <c r="A87" s="52">
        <v>75</v>
      </c>
      <c r="B87" s="61" t="s">
        <v>154</v>
      </c>
      <c r="C87" s="52"/>
      <c r="D87" s="63"/>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5"/>
      <c r="HZ87" s="14"/>
      <c r="IA87" s="14">
        <v>75</v>
      </c>
      <c r="IB87" s="14" t="s">
        <v>154</v>
      </c>
      <c r="IC87" s="14"/>
      <c r="ID87" s="14"/>
    </row>
    <row r="88" spans="1:239" s="13" customFormat="1" ht="63">
      <c r="A88" s="52">
        <v>76</v>
      </c>
      <c r="B88" s="61" t="s">
        <v>155</v>
      </c>
      <c r="C88" s="52"/>
      <c r="D88" s="47">
        <v>1</v>
      </c>
      <c r="E88" s="48" t="s">
        <v>120</v>
      </c>
      <c r="F88" s="49">
        <v>213.15</v>
      </c>
      <c r="G88" s="53"/>
      <c r="H88" s="53"/>
      <c r="I88" s="54" t="s">
        <v>33</v>
      </c>
      <c r="J88" s="55">
        <f t="shared" si="4"/>
        <v>1</v>
      </c>
      <c r="K88" s="53" t="s">
        <v>34</v>
      </c>
      <c r="L88" s="53" t="s">
        <v>4</v>
      </c>
      <c r="M88" s="56"/>
      <c r="N88" s="57"/>
      <c r="O88" s="57"/>
      <c r="P88" s="58"/>
      <c r="Q88" s="57"/>
      <c r="R88" s="57"/>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0">
        <f t="shared" si="5"/>
        <v>213</v>
      </c>
      <c r="BB88" s="59">
        <f t="shared" si="6"/>
        <v>213</v>
      </c>
      <c r="BC88" s="51" t="str">
        <f t="shared" si="7"/>
        <v>INR  Two Hundred &amp; Thirteen  Only</v>
      </c>
      <c r="HZ88" s="14"/>
      <c r="IA88" s="14">
        <v>76</v>
      </c>
      <c r="IB88" s="14" t="s">
        <v>155</v>
      </c>
      <c r="IC88" s="14"/>
      <c r="ID88" s="14">
        <v>1</v>
      </c>
      <c r="IE88" s="13" t="s">
        <v>120</v>
      </c>
    </row>
    <row r="89" spans="1:238" s="13" customFormat="1" ht="15.75">
      <c r="A89" s="52">
        <v>77</v>
      </c>
      <c r="B89" s="61" t="s">
        <v>96</v>
      </c>
      <c r="C89" s="52"/>
      <c r="D89" s="63"/>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5"/>
      <c r="HZ89" s="14"/>
      <c r="IA89" s="14">
        <v>77</v>
      </c>
      <c r="IB89" s="14" t="s">
        <v>96</v>
      </c>
      <c r="IC89" s="14"/>
      <c r="ID89" s="14"/>
    </row>
    <row r="90" spans="1:238" s="13" customFormat="1" ht="47.25">
      <c r="A90" s="52">
        <v>78</v>
      </c>
      <c r="B90" s="61" t="s">
        <v>156</v>
      </c>
      <c r="C90" s="52"/>
      <c r="D90" s="63"/>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5"/>
      <c r="HZ90" s="14"/>
      <c r="IA90" s="14">
        <v>78</v>
      </c>
      <c r="IB90" s="14" t="s">
        <v>156</v>
      </c>
      <c r="IC90" s="14"/>
      <c r="ID90" s="14"/>
    </row>
    <row r="91" spans="1:239" s="13" customFormat="1" ht="15.75">
      <c r="A91" s="52">
        <v>79</v>
      </c>
      <c r="B91" s="61" t="s">
        <v>157</v>
      </c>
      <c r="C91" s="52"/>
      <c r="D91" s="47">
        <v>7</v>
      </c>
      <c r="E91" s="48" t="s">
        <v>120</v>
      </c>
      <c r="F91" s="49">
        <v>265.41</v>
      </c>
      <c r="G91" s="53"/>
      <c r="H91" s="53"/>
      <c r="I91" s="54" t="s">
        <v>33</v>
      </c>
      <c r="J91" s="55">
        <f t="shared" si="4"/>
        <v>1</v>
      </c>
      <c r="K91" s="53" t="s">
        <v>34</v>
      </c>
      <c r="L91" s="53" t="s">
        <v>4</v>
      </c>
      <c r="M91" s="56"/>
      <c r="N91" s="57"/>
      <c r="O91" s="57"/>
      <c r="P91" s="58"/>
      <c r="Q91" s="57"/>
      <c r="R91" s="57"/>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0">
        <f t="shared" si="5"/>
        <v>1858</v>
      </c>
      <c r="BB91" s="59">
        <f t="shared" si="6"/>
        <v>1858</v>
      </c>
      <c r="BC91" s="51" t="str">
        <f t="shared" si="7"/>
        <v>INR  One Thousand Eight Hundred &amp; Fifty Eight  Only</v>
      </c>
      <c r="HZ91" s="14"/>
      <c r="IA91" s="14">
        <v>79</v>
      </c>
      <c r="IB91" s="14" t="s">
        <v>157</v>
      </c>
      <c r="IC91" s="14"/>
      <c r="ID91" s="14">
        <v>7</v>
      </c>
      <c r="IE91" s="13" t="s">
        <v>120</v>
      </c>
    </row>
    <row r="92" spans="1:238" s="13" customFormat="1" ht="31.5">
      <c r="A92" s="52">
        <v>80</v>
      </c>
      <c r="B92" s="61" t="s">
        <v>158</v>
      </c>
      <c r="C92" s="52"/>
      <c r="D92" s="63"/>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5"/>
      <c r="HZ92" s="14"/>
      <c r="IA92" s="14">
        <v>80</v>
      </c>
      <c r="IB92" s="14" t="s">
        <v>158</v>
      </c>
      <c r="IC92" s="14"/>
      <c r="ID92" s="14"/>
    </row>
    <row r="93" spans="1:239" s="13" customFormat="1" ht="15.75">
      <c r="A93" s="52">
        <v>81</v>
      </c>
      <c r="B93" s="61" t="s">
        <v>157</v>
      </c>
      <c r="C93" s="52"/>
      <c r="D93" s="47">
        <v>2</v>
      </c>
      <c r="E93" s="48" t="s">
        <v>120</v>
      </c>
      <c r="F93" s="49">
        <v>103.73</v>
      </c>
      <c r="G93" s="53"/>
      <c r="H93" s="53"/>
      <c r="I93" s="54" t="s">
        <v>33</v>
      </c>
      <c r="J93" s="55">
        <f t="shared" si="4"/>
        <v>1</v>
      </c>
      <c r="K93" s="53" t="s">
        <v>34</v>
      </c>
      <c r="L93" s="53" t="s">
        <v>4</v>
      </c>
      <c r="M93" s="56"/>
      <c r="N93" s="57"/>
      <c r="O93" s="57"/>
      <c r="P93" s="58"/>
      <c r="Q93" s="57"/>
      <c r="R93" s="57"/>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0">
        <f t="shared" si="5"/>
        <v>207</v>
      </c>
      <c r="BB93" s="59">
        <f t="shared" si="6"/>
        <v>207</v>
      </c>
      <c r="BC93" s="51" t="str">
        <f t="shared" si="7"/>
        <v>INR  Two Hundred &amp; Seven  Only</v>
      </c>
      <c r="HZ93" s="14"/>
      <c r="IA93" s="14">
        <v>81</v>
      </c>
      <c r="IB93" s="14" t="s">
        <v>157</v>
      </c>
      <c r="IC93" s="14"/>
      <c r="ID93" s="14">
        <v>2</v>
      </c>
      <c r="IE93" s="13" t="s">
        <v>120</v>
      </c>
    </row>
    <row r="94" spans="1:238" s="13" customFormat="1" ht="31.5">
      <c r="A94" s="52">
        <v>82</v>
      </c>
      <c r="B94" s="61" t="s">
        <v>97</v>
      </c>
      <c r="C94" s="52"/>
      <c r="D94" s="63"/>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5"/>
      <c r="HZ94" s="14"/>
      <c r="IA94" s="14">
        <v>82</v>
      </c>
      <c r="IB94" s="14" t="s">
        <v>97</v>
      </c>
      <c r="IC94" s="14"/>
      <c r="ID94" s="14"/>
    </row>
    <row r="95" spans="1:239" s="13" customFormat="1" ht="15.75">
      <c r="A95" s="52">
        <v>83</v>
      </c>
      <c r="B95" s="61" t="s">
        <v>98</v>
      </c>
      <c r="C95" s="52"/>
      <c r="D95" s="47">
        <v>8</v>
      </c>
      <c r="E95" s="48" t="s">
        <v>118</v>
      </c>
      <c r="F95" s="49">
        <v>53.05</v>
      </c>
      <c r="G95" s="53"/>
      <c r="H95" s="53"/>
      <c r="I95" s="54" t="s">
        <v>33</v>
      </c>
      <c r="J95" s="55">
        <f t="shared" si="4"/>
        <v>1</v>
      </c>
      <c r="K95" s="53" t="s">
        <v>34</v>
      </c>
      <c r="L95" s="53" t="s">
        <v>4</v>
      </c>
      <c r="M95" s="56"/>
      <c r="N95" s="57"/>
      <c r="O95" s="57"/>
      <c r="P95" s="58"/>
      <c r="Q95" s="57"/>
      <c r="R95" s="57"/>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0">
        <f t="shared" si="5"/>
        <v>424</v>
      </c>
      <c r="BB95" s="59">
        <f t="shared" si="6"/>
        <v>424</v>
      </c>
      <c r="BC95" s="51" t="str">
        <f t="shared" si="7"/>
        <v>INR  Four Hundred &amp; Twenty Four  Only</v>
      </c>
      <c r="HZ95" s="14"/>
      <c r="IA95" s="14">
        <v>83</v>
      </c>
      <c r="IB95" s="14" t="s">
        <v>98</v>
      </c>
      <c r="IC95" s="14"/>
      <c r="ID95" s="14">
        <v>8</v>
      </c>
      <c r="IE95" s="13" t="s">
        <v>118</v>
      </c>
    </row>
    <row r="96" spans="1:239" s="13" customFormat="1" ht="63">
      <c r="A96" s="52">
        <v>84</v>
      </c>
      <c r="B96" s="61" t="s">
        <v>159</v>
      </c>
      <c r="C96" s="52"/>
      <c r="D96" s="47">
        <v>46</v>
      </c>
      <c r="E96" s="48" t="s">
        <v>118</v>
      </c>
      <c r="F96" s="49">
        <v>40.77</v>
      </c>
      <c r="G96" s="53"/>
      <c r="H96" s="53"/>
      <c r="I96" s="54" t="s">
        <v>33</v>
      </c>
      <c r="J96" s="55">
        <f t="shared" si="4"/>
        <v>1</v>
      </c>
      <c r="K96" s="53" t="s">
        <v>34</v>
      </c>
      <c r="L96" s="53" t="s">
        <v>4</v>
      </c>
      <c r="M96" s="56"/>
      <c r="N96" s="57"/>
      <c r="O96" s="57"/>
      <c r="P96" s="58"/>
      <c r="Q96" s="57"/>
      <c r="R96" s="57"/>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0">
        <f t="shared" si="5"/>
        <v>1875</v>
      </c>
      <c r="BB96" s="59">
        <f t="shared" si="6"/>
        <v>1875</v>
      </c>
      <c r="BC96" s="51" t="str">
        <f t="shared" si="7"/>
        <v>INR  One Thousand Eight Hundred &amp; Seventy Five  Only</v>
      </c>
      <c r="HZ96" s="14"/>
      <c r="IA96" s="14">
        <v>84</v>
      </c>
      <c r="IB96" s="14" t="s">
        <v>159</v>
      </c>
      <c r="IC96" s="14"/>
      <c r="ID96" s="14">
        <v>46</v>
      </c>
      <c r="IE96" s="13" t="s">
        <v>118</v>
      </c>
    </row>
    <row r="97" spans="1:238" s="13" customFormat="1" ht="15.75">
      <c r="A97" s="52">
        <v>85</v>
      </c>
      <c r="B97" s="61" t="s">
        <v>99</v>
      </c>
      <c r="C97" s="52"/>
      <c r="D97" s="63"/>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5"/>
      <c r="HZ97" s="14"/>
      <c r="IA97" s="14">
        <v>85</v>
      </c>
      <c r="IB97" s="14" t="s">
        <v>99</v>
      </c>
      <c r="IC97" s="14"/>
      <c r="ID97" s="14"/>
    </row>
    <row r="98" spans="1:238" s="13" customFormat="1" ht="31.5">
      <c r="A98" s="52">
        <v>86</v>
      </c>
      <c r="B98" s="61" t="s">
        <v>100</v>
      </c>
      <c r="C98" s="52"/>
      <c r="D98" s="63"/>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5"/>
      <c r="HZ98" s="14"/>
      <c r="IA98" s="14">
        <v>86</v>
      </c>
      <c r="IB98" s="14" t="s">
        <v>100</v>
      </c>
      <c r="IC98" s="14"/>
      <c r="ID98" s="14"/>
    </row>
    <row r="99" spans="1:239" s="13" customFormat="1" ht="15.75">
      <c r="A99" s="52">
        <v>87</v>
      </c>
      <c r="B99" s="61" t="s">
        <v>101</v>
      </c>
      <c r="C99" s="52"/>
      <c r="D99" s="47">
        <v>1</v>
      </c>
      <c r="E99" s="48" t="s">
        <v>120</v>
      </c>
      <c r="F99" s="49">
        <v>3060.19</v>
      </c>
      <c r="G99" s="53"/>
      <c r="H99" s="53"/>
      <c r="I99" s="54" t="s">
        <v>33</v>
      </c>
      <c r="J99" s="55">
        <f t="shared" si="4"/>
        <v>1</v>
      </c>
      <c r="K99" s="53" t="s">
        <v>34</v>
      </c>
      <c r="L99" s="53" t="s">
        <v>4</v>
      </c>
      <c r="M99" s="56"/>
      <c r="N99" s="57"/>
      <c r="O99" s="57"/>
      <c r="P99" s="58"/>
      <c r="Q99" s="57"/>
      <c r="R99" s="57"/>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0">
        <f t="shared" si="5"/>
        <v>3060</v>
      </c>
      <c r="BB99" s="59">
        <f t="shared" si="6"/>
        <v>3060</v>
      </c>
      <c r="BC99" s="51" t="str">
        <f t="shared" si="7"/>
        <v>INR  Three Thousand  &amp;Sixty  Only</v>
      </c>
      <c r="HZ99" s="14"/>
      <c r="IA99" s="14">
        <v>87</v>
      </c>
      <c r="IB99" s="14" t="s">
        <v>101</v>
      </c>
      <c r="IC99" s="14"/>
      <c r="ID99" s="14">
        <v>1</v>
      </c>
      <c r="IE99" s="13" t="s">
        <v>120</v>
      </c>
    </row>
    <row r="100" spans="1:238" s="13" customFormat="1" ht="31.5">
      <c r="A100" s="52">
        <v>88</v>
      </c>
      <c r="B100" s="61" t="s">
        <v>102</v>
      </c>
      <c r="C100" s="52"/>
      <c r="D100" s="63"/>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5"/>
      <c r="HZ100" s="14"/>
      <c r="IA100" s="14">
        <v>88</v>
      </c>
      <c r="IB100" s="14" t="s">
        <v>102</v>
      </c>
      <c r="IC100" s="14"/>
      <c r="ID100" s="14"/>
    </row>
    <row r="101" spans="1:238" s="13" customFormat="1" ht="15.75">
      <c r="A101" s="52">
        <v>89</v>
      </c>
      <c r="B101" s="61" t="s">
        <v>160</v>
      </c>
      <c r="C101" s="52"/>
      <c r="D101" s="63"/>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5"/>
      <c r="HZ101" s="14"/>
      <c r="IA101" s="14">
        <v>89</v>
      </c>
      <c r="IB101" s="14" t="s">
        <v>160</v>
      </c>
      <c r="IC101" s="14"/>
      <c r="ID101" s="14"/>
    </row>
    <row r="102" spans="1:239" s="13" customFormat="1" ht="15.75">
      <c r="A102" s="52">
        <v>90</v>
      </c>
      <c r="B102" s="61" t="s">
        <v>103</v>
      </c>
      <c r="C102" s="52"/>
      <c r="D102" s="47">
        <v>1</v>
      </c>
      <c r="E102" s="48" t="s">
        <v>120</v>
      </c>
      <c r="F102" s="49">
        <v>91.49</v>
      </c>
      <c r="G102" s="53"/>
      <c r="H102" s="53"/>
      <c r="I102" s="54" t="s">
        <v>33</v>
      </c>
      <c r="J102" s="55">
        <f t="shared" si="4"/>
        <v>1</v>
      </c>
      <c r="K102" s="53" t="s">
        <v>34</v>
      </c>
      <c r="L102" s="53" t="s">
        <v>4</v>
      </c>
      <c r="M102" s="56"/>
      <c r="N102" s="57"/>
      <c r="O102" s="57"/>
      <c r="P102" s="58"/>
      <c r="Q102" s="57"/>
      <c r="R102" s="57"/>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0">
        <f t="shared" si="5"/>
        <v>91</v>
      </c>
      <c r="BB102" s="59">
        <f t="shared" si="6"/>
        <v>91</v>
      </c>
      <c r="BC102" s="51" t="str">
        <f t="shared" si="7"/>
        <v>INR  Ninety One Only</v>
      </c>
      <c r="HZ102" s="14"/>
      <c r="IA102" s="14">
        <v>90</v>
      </c>
      <c r="IB102" s="14" t="s">
        <v>103</v>
      </c>
      <c r="IC102" s="14"/>
      <c r="ID102" s="14">
        <v>1</v>
      </c>
      <c r="IE102" s="13" t="s">
        <v>120</v>
      </c>
    </row>
    <row r="103" spans="1:238" s="13" customFormat="1" ht="15.75">
      <c r="A103" s="52">
        <v>91</v>
      </c>
      <c r="B103" s="61" t="s">
        <v>104</v>
      </c>
      <c r="C103" s="52"/>
      <c r="D103" s="63"/>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5"/>
      <c r="HZ103" s="14"/>
      <c r="IA103" s="14">
        <v>91</v>
      </c>
      <c r="IB103" s="14" t="s">
        <v>104</v>
      </c>
      <c r="IC103" s="14"/>
      <c r="ID103" s="14"/>
    </row>
    <row r="104" spans="1:238" s="13" customFormat="1" ht="47.25">
      <c r="A104" s="52">
        <v>92</v>
      </c>
      <c r="B104" s="61" t="s">
        <v>161</v>
      </c>
      <c r="C104" s="52"/>
      <c r="D104" s="63"/>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5"/>
      <c r="HZ104" s="14"/>
      <c r="IA104" s="14">
        <v>92</v>
      </c>
      <c r="IB104" s="14" t="s">
        <v>161</v>
      </c>
      <c r="IC104" s="14"/>
      <c r="ID104" s="14"/>
    </row>
    <row r="105" spans="1:239" s="13" customFormat="1" ht="15.75">
      <c r="A105" s="52">
        <v>93</v>
      </c>
      <c r="B105" s="61" t="s">
        <v>162</v>
      </c>
      <c r="C105" s="52"/>
      <c r="D105" s="47">
        <v>6</v>
      </c>
      <c r="E105" s="48" t="s">
        <v>121</v>
      </c>
      <c r="F105" s="49">
        <v>327.36</v>
      </c>
      <c r="G105" s="53"/>
      <c r="H105" s="53"/>
      <c r="I105" s="54" t="s">
        <v>33</v>
      </c>
      <c r="J105" s="55">
        <f t="shared" si="4"/>
        <v>1</v>
      </c>
      <c r="K105" s="53" t="s">
        <v>34</v>
      </c>
      <c r="L105" s="53" t="s">
        <v>4</v>
      </c>
      <c r="M105" s="56"/>
      <c r="N105" s="57"/>
      <c r="O105" s="57"/>
      <c r="P105" s="58"/>
      <c r="Q105" s="57"/>
      <c r="R105" s="57"/>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0">
        <f t="shared" si="5"/>
        <v>1964</v>
      </c>
      <c r="BB105" s="59">
        <f t="shared" si="6"/>
        <v>1964</v>
      </c>
      <c r="BC105" s="51" t="str">
        <f t="shared" si="7"/>
        <v>INR  One Thousand Nine Hundred &amp; Sixty Four  Only</v>
      </c>
      <c r="HZ105" s="14"/>
      <c r="IA105" s="14">
        <v>93</v>
      </c>
      <c r="IB105" s="14" t="s">
        <v>162</v>
      </c>
      <c r="IC105" s="14"/>
      <c r="ID105" s="14">
        <v>6</v>
      </c>
      <c r="IE105" s="13" t="s">
        <v>121</v>
      </c>
    </row>
    <row r="106" spans="1:239" s="13" customFormat="1" ht="15.75">
      <c r="A106" s="52">
        <v>94</v>
      </c>
      <c r="B106" s="61" t="s">
        <v>163</v>
      </c>
      <c r="C106" s="52"/>
      <c r="D106" s="47">
        <v>17</v>
      </c>
      <c r="E106" s="48" t="s">
        <v>121</v>
      </c>
      <c r="F106" s="49">
        <v>635.82</v>
      </c>
      <c r="G106" s="53"/>
      <c r="H106" s="53"/>
      <c r="I106" s="54" t="s">
        <v>33</v>
      </c>
      <c r="J106" s="55">
        <f t="shared" si="4"/>
        <v>1</v>
      </c>
      <c r="K106" s="53" t="s">
        <v>34</v>
      </c>
      <c r="L106" s="53" t="s">
        <v>4</v>
      </c>
      <c r="M106" s="56"/>
      <c r="N106" s="57"/>
      <c r="O106" s="57"/>
      <c r="P106" s="58"/>
      <c r="Q106" s="57"/>
      <c r="R106" s="57"/>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0">
        <f t="shared" si="5"/>
        <v>10809</v>
      </c>
      <c r="BB106" s="59">
        <f t="shared" si="6"/>
        <v>10809</v>
      </c>
      <c r="BC106" s="51" t="str">
        <f t="shared" si="7"/>
        <v>INR  Ten Thousand Eight Hundred &amp; Nine  Only</v>
      </c>
      <c r="HZ106" s="14"/>
      <c r="IA106" s="14">
        <v>94</v>
      </c>
      <c r="IB106" s="14" t="s">
        <v>163</v>
      </c>
      <c r="IC106" s="14"/>
      <c r="ID106" s="14">
        <v>17</v>
      </c>
      <c r="IE106" s="13" t="s">
        <v>121</v>
      </c>
    </row>
    <row r="107" spans="1:238" s="13" customFormat="1" ht="63">
      <c r="A107" s="52">
        <v>95</v>
      </c>
      <c r="B107" s="61" t="s">
        <v>164</v>
      </c>
      <c r="C107" s="52"/>
      <c r="D107" s="63"/>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5"/>
      <c r="HZ107" s="14"/>
      <c r="IA107" s="14">
        <v>95</v>
      </c>
      <c r="IB107" s="14" t="s">
        <v>164</v>
      </c>
      <c r="IC107" s="14"/>
      <c r="ID107" s="14"/>
    </row>
    <row r="108" spans="1:239" s="13" customFormat="1" ht="15.75">
      <c r="A108" s="52">
        <v>96</v>
      </c>
      <c r="B108" s="61" t="s">
        <v>165</v>
      </c>
      <c r="C108" s="52"/>
      <c r="D108" s="47">
        <v>2</v>
      </c>
      <c r="E108" s="48" t="s">
        <v>121</v>
      </c>
      <c r="F108" s="49">
        <v>425.43</v>
      </c>
      <c r="G108" s="53"/>
      <c r="H108" s="53"/>
      <c r="I108" s="54" t="s">
        <v>33</v>
      </c>
      <c r="J108" s="55">
        <f t="shared" si="4"/>
        <v>1</v>
      </c>
      <c r="K108" s="53" t="s">
        <v>34</v>
      </c>
      <c r="L108" s="53" t="s">
        <v>4</v>
      </c>
      <c r="M108" s="56"/>
      <c r="N108" s="57"/>
      <c r="O108" s="57"/>
      <c r="P108" s="58"/>
      <c r="Q108" s="57"/>
      <c r="R108" s="57"/>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0">
        <f t="shared" si="5"/>
        <v>851</v>
      </c>
      <c r="BB108" s="59">
        <f t="shared" si="6"/>
        <v>851</v>
      </c>
      <c r="BC108" s="51" t="str">
        <f t="shared" si="7"/>
        <v>INR  Eight Hundred &amp; Fifty One  Only</v>
      </c>
      <c r="HZ108" s="14"/>
      <c r="IA108" s="14">
        <v>96</v>
      </c>
      <c r="IB108" s="14" t="s">
        <v>165</v>
      </c>
      <c r="IC108" s="14"/>
      <c r="ID108" s="14">
        <v>2</v>
      </c>
      <c r="IE108" s="13" t="s">
        <v>121</v>
      </c>
    </row>
    <row r="109" spans="1:238" s="13" customFormat="1" ht="47.25">
      <c r="A109" s="52">
        <v>97</v>
      </c>
      <c r="B109" s="61" t="s">
        <v>105</v>
      </c>
      <c r="C109" s="52"/>
      <c r="D109" s="63"/>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5"/>
      <c r="HZ109" s="14"/>
      <c r="IA109" s="14">
        <v>97</v>
      </c>
      <c r="IB109" s="14" t="s">
        <v>105</v>
      </c>
      <c r="IC109" s="14"/>
      <c r="ID109" s="14"/>
    </row>
    <row r="110" spans="1:239" s="13" customFormat="1" ht="15.75">
      <c r="A110" s="52">
        <v>98</v>
      </c>
      <c r="B110" s="61" t="s">
        <v>106</v>
      </c>
      <c r="C110" s="52"/>
      <c r="D110" s="47">
        <v>1</v>
      </c>
      <c r="E110" s="48" t="s">
        <v>120</v>
      </c>
      <c r="F110" s="49">
        <v>663.83</v>
      </c>
      <c r="G110" s="53"/>
      <c r="H110" s="53"/>
      <c r="I110" s="54" t="s">
        <v>33</v>
      </c>
      <c r="J110" s="55">
        <f t="shared" si="4"/>
        <v>1</v>
      </c>
      <c r="K110" s="53" t="s">
        <v>34</v>
      </c>
      <c r="L110" s="53" t="s">
        <v>4</v>
      </c>
      <c r="M110" s="56"/>
      <c r="N110" s="57"/>
      <c r="O110" s="57"/>
      <c r="P110" s="58"/>
      <c r="Q110" s="57"/>
      <c r="R110" s="57"/>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0">
        <f t="shared" si="5"/>
        <v>664</v>
      </c>
      <c r="BB110" s="59">
        <f t="shared" si="6"/>
        <v>664</v>
      </c>
      <c r="BC110" s="51" t="str">
        <f t="shared" si="7"/>
        <v>INR  Six Hundred &amp; Sixty Four  Only</v>
      </c>
      <c r="HZ110" s="14"/>
      <c r="IA110" s="14">
        <v>98</v>
      </c>
      <c r="IB110" s="14" t="s">
        <v>106</v>
      </c>
      <c r="IC110" s="14"/>
      <c r="ID110" s="14">
        <v>1</v>
      </c>
      <c r="IE110" s="13" t="s">
        <v>120</v>
      </c>
    </row>
    <row r="111" spans="1:238" s="13" customFormat="1" ht="31.5">
      <c r="A111" s="52">
        <v>99</v>
      </c>
      <c r="B111" s="61" t="s">
        <v>107</v>
      </c>
      <c r="C111" s="52"/>
      <c r="D111" s="63"/>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5"/>
      <c r="HZ111" s="14"/>
      <c r="IA111" s="14">
        <v>99</v>
      </c>
      <c r="IB111" s="14" t="s">
        <v>107</v>
      </c>
      <c r="IC111" s="14"/>
      <c r="ID111" s="14"/>
    </row>
    <row r="112" spans="1:239" s="13" customFormat="1" ht="15.75">
      <c r="A112" s="52">
        <v>100</v>
      </c>
      <c r="B112" s="61" t="s">
        <v>108</v>
      </c>
      <c r="C112" s="52"/>
      <c r="D112" s="47">
        <v>1</v>
      </c>
      <c r="E112" s="48" t="s">
        <v>120</v>
      </c>
      <c r="F112" s="49">
        <v>404.87</v>
      </c>
      <c r="G112" s="53"/>
      <c r="H112" s="53"/>
      <c r="I112" s="54" t="s">
        <v>33</v>
      </c>
      <c r="J112" s="55">
        <f t="shared" si="4"/>
        <v>1</v>
      </c>
      <c r="K112" s="53" t="s">
        <v>34</v>
      </c>
      <c r="L112" s="53" t="s">
        <v>4</v>
      </c>
      <c r="M112" s="56"/>
      <c r="N112" s="57"/>
      <c r="O112" s="57"/>
      <c r="P112" s="58"/>
      <c r="Q112" s="57"/>
      <c r="R112" s="57"/>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0">
        <f t="shared" si="5"/>
        <v>405</v>
      </c>
      <c r="BB112" s="59">
        <f t="shared" si="6"/>
        <v>405</v>
      </c>
      <c r="BC112" s="51" t="str">
        <f t="shared" si="7"/>
        <v>INR  Four Hundred &amp; Five  Only</v>
      </c>
      <c r="HZ112" s="14"/>
      <c r="IA112" s="14">
        <v>100</v>
      </c>
      <c r="IB112" s="14" t="s">
        <v>108</v>
      </c>
      <c r="IC112" s="14"/>
      <c r="ID112" s="14">
        <v>1</v>
      </c>
      <c r="IE112" s="13" t="s">
        <v>120</v>
      </c>
    </row>
    <row r="113" spans="1:238" s="13" customFormat="1" ht="63">
      <c r="A113" s="52">
        <v>101</v>
      </c>
      <c r="B113" s="61" t="s">
        <v>166</v>
      </c>
      <c r="C113" s="52"/>
      <c r="D113" s="63"/>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5"/>
      <c r="HZ113" s="14"/>
      <c r="IA113" s="14">
        <v>101</v>
      </c>
      <c r="IB113" s="14" t="s">
        <v>166</v>
      </c>
      <c r="IC113" s="14"/>
      <c r="ID113" s="14"/>
    </row>
    <row r="114" spans="1:239" s="13" customFormat="1" ht="15.75">
      <c r="A114" s="52">
        <v>102</v>
      </c>
      <c r="B114" s="61" t="s">
        <v>108</v>
      </c>
      <c r="C114" s="52"/>
      <c r="D114" s="47">
        <v>2</v>
      </c>
      <c r="E114" s="48" t="s">
        <v>120</v>
      </c>
      <c r="F114" s="49">
        <v>622.27</v>
      </c>
      <c r="G114" s="53"/>
      <c r="H114" s="53"/>
      <c r="I114" s="54" t="s">
        <v>33</v>
      </c>
      <c r="J114" s="55">
        <f t="shared" si="4"/>
        <v>1</v>
      </c>
      <c r="K114" s="53" t="s">
        <v>34</v>
      </c>
      <c r="L114" s="53" t="s">
        <v>4</v>
      </c>
      <c r="M114" s="56"/>
      <c r="N114" s="57"/>
      <c r="O114" s="57"/>
      <c r="P114" s="58"/>
      <c r="Q114" s="57"/>
      <c r="R114" s="57"/>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0">
        <f t="shared" si="5"/>
        <v>1245</v>
      </c>
      <c r="BB114" s="59">
        <f t="shared" si="6"/>
        <v>1245</v>
      </c>
      <c r="BC114" s="51" t="str">
        <f t="shared" si="7"/>
        <v>INR  One Thousand Two Hundred &amp; Forty Five  Only</v>
      </c>
      <c r="HZ114" s="14"/>
      <c r="IA114" s="14">
        <v>102</v>
      </c>
      <c r="IB114" s="14" t="s">
        <v>108</v>
      </c>
      <c r="IC114" s="14"/>
      <c r="ID114" s="14">
        <v>2</v>
      </c>
      <c r="IE114" s="13" t="s">
        <v>120</v>
      </c>
    </row>
    <row r="115" spans="1:238" s="13" customFormat="1" ht="47.25">
      <c r="A115" s="52">
        <v>103</v>
      </c>
      <c r="B115" s="61" t="s">
        <v>109</v>
      </c>
      <c r="C115" s="52"/>
      <c r="D115" s="63"/>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5"/>
      <c r="HZ115" s="14"/>
      <c r="IA115" s="14">
        <v>103</v>
      </c>
      <c r="IB115" s="14" t="s">
        <v>109</v>
      </c>
      <c r="IC115" s="14"/>
      <c r="ID115" s="14"/>
    </row>
    <row r="116" spans="1:239" s="13" customFormat="1" ht="15.75">
      <c r="A116" s="52">
        <v>104</v>
      </c>
      <c r="B116" s="61" t="s">
        <v>110</v>
      </c>
      <c r="C116" s="52"/>
      <c r="D116" s="47">
        <v>2</v>
      </c>
      <c r="E116" s="48" t="s">
        <v>120</v>
      </c>
      <c r="F116" s="49">
        <v>621.13</v>
      </c>
      <c r="G116" s="53"/>
      <c r="H116" s="53"/>
      <c r="I116" s="54" t="s">
        <v>33</v>
      </c>
      <c r="J116" s="55">
        <f t="shared" si="4"/>
        <v>1</v>
      </c>
      <c r="K116" s="53" t="s">
        <v>34</v>
      </c>
      <c r="L116" s="53" t="s">
        <v>4</v>
      </c>
      <c r="M116" s="56"/>
      <c r="N116" s="57"/>
      <c r="O116" s="57"/>
      <c r="P116" s="58"/>
      <c r="Q116" s="57"/>
      <c r="R116" s="57"/>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0">
        <f t="shared" si="5"/>
        <v>1242</v>
      </c>
      <c r="BB116" s="59">
        <f t="shared" si="6"/>
        <v>1242</v>
      </c>
      <c r="BC116" s="51" t="str">
        <f t="shared" si="7"/>
        <v>INR  One Thousand Two Hundred &amp; Forty Two  Only</v>
      </c>
      <c r="HZ116" s="14"/>
      <c r="IA116" s="14">
        <v>104</v>
      </c>
      <c r="IB116" s="14" t="s">
        <v>110</v>
      </c>
      <c r="IC116" s="14"/>
      <c r="ID116" s="14">
        <v>2</v>
      </c>
      <c r="IE116" s="13" t="s">
        <v>120</v>
      </c>
    </row>
    <row r="117" spans="1:238" s="13" customFormat="1" ht="31.5">
      <c r="A117" s="52">
        <v>105</v>
      </c>
      <c r="B117" s="61" t="s">
        <v>167</v>
      </c>
      <c r="C117" s="52"/>
      <c r="D117" s="63"/>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5"/>
      <c r="HZ117" s="14"/>
      <c r="IA117" s="14">
        <v>105</v>
      </c>
      <c r="IB117" s="14" t="s">
        <v>167</v>
      </c>
      <c r="IC117" s="14"/>
      <c r="ID117" s="14"/>
    </row>
    <row r="118" spans="1:239" s="13" customFormat="1" ht="15.75">
      <c r="A118" s="52">
        <v>106</v>
      </c>
      <c r="B118" s="61" t="s">
        <v>110</v>
      </c>
      <c r="C118" s="52"/>
      <c r="D118" s="47">
        <v>1</v>
      </c>
      <c r="E118" s="48" t="s">
        <v>120</v>
      </c>
      <c r="F118" s="49">
        <v>521.48</v>
      </c>
      <c r="G118" s="53"/>
      <c r="H118" s="53"/>
      <c r="I118" s="54" t="s">
        <v>33</v>
      </c>
      <c r="J118" s="55">
        <f t="shared" si="4"/>
        <v>1</v>
      </c>
      <c r="K118" s="53" t="s">
        <v>34</v>
      </c>
      <c r="L118" s="53" t="s">
        <v>4</v>
      </c>
      <c r="M118" s="56"/>
      <c r="N118" s="57"/>
      <c r="O118" s="57"/>
      <c r="P118" s="58"/>
      <c r="Q118" s="57"/>
      <c r="R118" s="57"/>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0">
        <f t="shared" si="5"/>
        <v>521</v>
      </c>
      <c r="BB118" s="59">
        <f t="shared" si="6"/>
        <v>521</v>
      </c>
      <c r="BC118" s="51" t="str">
        <f t="shared" si="7"/>
        <v>INR  Five Hundred &amp; Twenty One  Only</v>
      </c>
      <c r="HZ118" s="14"/>
      <c r="IA118" s="14">
        <v>106</v>
      </c>
      <c r="IB118" s="14" t="s">
        <v>110</v>
      </c>
      <c r="IC118" s="14"/>
      <c r="ID118" s="14">
        <v>1</v>
      </c>
      <c r="IE118" s="13" t="s">
        <v>120</v>
      </c>
    </row>
    <row r="119" spans="1:238" s="13" customFormat="1" ht="31.5">
      <c r="A119" s="52">
        <v>107</v>
      </c>
      <c r="B119" s="61" t="s">
        <v>168</v>
      </c>
      <c r="C119" s="52"/>
      <c r="D119" s="63"/>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5"/>
      <c r="HZ119" s="14"/>
      <c r="IA119" s="14">
        <v>107</v>
      </c>
      <c r="IB119" s="14" t="s">
        <v>168</v>
      </c>
      <c r="IC119" s="14"/>
      <c r="ID119" s="14"/>
    </row>
    <row r="120" spans="1:239" s="13" customFormat="1" ht="15.75">
      <c r="A120" s="52">
        <v>108</v>
      </c>
      <c r="B120" s="61" t="s">
        <v>169</v>
      </c>
      <c r="C120" s="52"/>
      <c r="D120" s="47">
        <v>2</v>
      </c>
      <c r="E120" s="48" t="s">
        <v>120</v>
      </c>
      <c r="F120" s="49">
        <v>317.76</v>
      </c>
      <c r="G120" s="53"/>
      <c r="H120" s="53"/>
      <c r="I120" s="54" t="s">
        <v>33</v>
      </c>
      <c r="J120" s="55">
        <f t="shared" si="4"/>
        <v>1</v>
      </c>
      <c r="K120" s="53" t="s">
        <v>34</v>
      </c>
      <c r="L120" s="53" t="s">
        <v>4</v>
      </c>
      <c r="M120" s="56"/>
      <c r="N120" s="57"/>
      <c r="O120" s="57"/>
      <c r="P120" s="58"/>
      <c r="Q120" s="57"/>
      <c r="R120" s="57"/>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0">
        <f t="shared" si="5"/>
        <v>636</v>
      </c>
      <c r="BB120" s="59">
        <f t="shared" si="6"/>
        <v>636</v>
      </c>
      <c r="BC120" s="51" t="str">
        <f t="shared" si="7"/>
        <v>INR  Six Hundred &amp; Thirty Six  Only</v>
      </c>
      <c r="HZ120" s="14"/>
      <c r="IA120" s="14">
        <v>108</v>
      </c>
      <c r="IB120" s="14" t="s">
        <v>169</v>
      </c>
      <c r="IC120" s="14"/>
      <c r="ID120" s="14">
        <v>2</v>
      </c>
      <c r="IE120" s="13" t="s">
        <v>120</v>
      </c>
    </row>
    <row r="121" spans="1:239" s="13" customFormat="1" ht="78.75">
      <c r="A121" s="52">
        <v>109</v>
      </c>
      <c r="B121" s="61" t="s">
        <v>170</v>
      </c>
      <c r="C121" s="52"/>
      <c r="D121" s="47">
        <v>1</v>
      </c>
      <c r="E121" s="48" t="s">
        <v>120</v>
      </c>
      <c r="F121" s="49">
        <v>330.64</v>
      </c>
      <c r="G121" s="53"/>
      <c r="H121" s="53"/>
      <c r="I121" s="54" t="s">
        <v>33</v>
      </c>
      <c r="J121" s="55">
        <f t="shared" si="4"/>
        <v>1</v>
      </c>
      <c r="K121" s="53" t="s">
        <v>34</v>
      </c>
      <c r="L121" s="53" t="s">
        <v>4</v>
      </c>
      <c r="M121" s="56"/>
      <c r="N121" s="57"/>
      <c r="O121" s="57"/>
      <c r="P121" s="58"/>
      <c r="Q121" s="57"/>
      <c r="R121" s="57"/>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0">
        <f t="shared" si="5"/>
        <v>331</v>
      </c>
      <c r="BB121" s="59">
        <f t="shared" si="6"/>
        <v>331</v>
      </c>
      <c r="BC121" s="51" t="str">
        <f t="shared" si="7"/>
        <v>INR  Three Hundred &amp; Thirty One  Only</v>
      </c>
      <c r="HZ121" s="14"/>
      <c r="IA121" s="14">
        <v>109</v>
      </c>
      <c r="IB121" s="14" t="s">
        <v>170</v>
      </c>
      <c r="IC121" s="14"/>
      <c r="ID121" s="14">
        <v>1</v>
      </c>
      <c r="IE121" s="13" t="s">
        <v>120</v>
      </c>
    </row>
    <row r="122" spans="1:238" s="13" customFormat="1" ht="15.75">
      <c r="A122" s="52">
        <v>110</v>
      </c>
      <c r="B122" s="61" t="s">
        <v>111</v>
      </c>
      <c r="C122" s="52"/>
      <c r="D122" s="63"/>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5"/>
      <c r="HZ122" s="14"/>
      <c r="IA122" s="14">
        <v>110</v>
      </c>
      <c r="IB122" s="14" t="s">
        <v>111</v>
      </c>
      <c r="IC122" s="14"/>
      <c r="ID122" s="14"/>
    </row>
    <row r="123" spans="1:238" s="13" customFormat="1" ht="186" customHeight="1">
      <c r="A123" s="52">
        <v>111</v>
      </c>
      <c r="B123" s="61" t="s">
        <v>112</v>
      </c>
      <c r="C123" s="52"/>
      <c r="D123" s="63"/>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5"/>
      <c r="HZ123" s="14"/>
      <c r="IA123" s="14">
        <v>111</v>
      </c>
      <c r="IB123" s="14" t="s">
        <v>112</v>
      </c>
      <c r="IC123" s="14"/>
      <c r="ID123" s="14"/>
    </row>
    <row r="124" spans="1:238" s="13" customFormat="1" ht="15.75">
      <c r="A124" s="52">
        <v>112</v>
      </c>
      <c r="B124" s="61" t="s">
        <v>113</v>
      </c>
      <c r="C124" s="52"/>
      <c r="D124" s="63"/>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5"/>
      <c r="HZ124" s="14"/>
      <c r="IA124" s="14">
        <v>112</v>
      </c>
      <c r="IB124" s="14" t="s">
        <v>113</v>
      </c>
      <c r="IC124" s="14"/>
      <c r="ID124" s="14"/>
    </row>
    <row r="125" spans="1:239" s="13" customFormat="1" ht="47.25">
      <c r="A125" s="52">
        <v>113</v>
      </c>
      <c r="B125" s="61" t="s">
        <v>114</v>
      </c>
      <c r="C125" s="52"/>
      <c r="D125" s="47">
        <v>6.25</v>
      </c>
      <c r="E125" s="48" t="s">
        <v>119</v>
      </c>
      <c r="F125" s="49">
        <v>380.49</v>
      </c>
      <c r="G125" s="53"/>
      <c r="H125" s="53"/>
      <c r="I125" s="54" t="s">
        <v>33</v>
      </c>
      <c r="J125" s="55">
        <f t="shared" si="4"/>
        <v>1</v>
      </c>
      <c r="K125" s="53" t="s">
        <v>34</v>
      </c>
      <c r="L125" s="53" t="s">
        <v>4</v>
      </c>
      <c r="M125" s="56"/>
      <c r="N125" s="57"/>
      <c r="O125" s="57"/>
      <c r="P125" s="58"/>
      <c r="Q125" s="57"/>
      <c r="R125" s="57"/>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0">
        <f t="shared" si="5"/>
        <v>2378</v>
      </c>
      <c r="BB125" s="59">
        <f t="shared" si="6"/>
        <v>2378</v>
      </c>
      <c r="BC125" s="51" t="str">
        <f t="shared" si="7"/>
        <v>INR  Two Thousand Three Hundred &amp; Seventy Eight  Only</v>
      </c>
      <c r="HZ125" s="14"/>
      <c r="IA125" s="14">
        <v>113</v>
      </c>
      <c r="IB125" s="14" t="s">
        <v>114</v>
      </c>
      <c r="IC125" s="14"/>
      <c r="ID125" s="14">
        <v>6.25</v>
      </c>
      <c r="IE125" s="13" t="s">
        <v>119</v>
      </c>
    </row>
    <row r="126" spans="1:238" s="13" customFormat="1" ht="94.5">
      <c r="A126" s="52">
        <v>114</v>
      </c>
      <c r="B126" s="61" t="s">
        <v>115</v>
      </c>
      <c r="C126" s="52"/>
      <c r="D126" s="63"/>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5"/>
      <c r="HZ126" s="14"/>
      <c r="IA126" s="14">
        <v>114</v>
      </c>
      <c r="IB126" s="14" t="s">
        <v>115</v>
      </c>
      <c r="IC126" s="14"/>
      <c r="ID126" s="14"/>
    </row>
    <row r="127" spans="1:239" s="13" customFormat="1" ht="31.5">
      <c r="A127" s="52">
        <v>115</v>
      </c>
      <c r="B127" s="61" t="s">
        <v>171</v>
      </c>
      <c r="C127" s="52"/>
      <c r="D127" s="47">
        <v>8.75</v>
      </c>
      <c r="E127" s="48" t="s">
        <v>118</v>
      </c>
      <c r="F127" s="49">
        <v>846.21</v>
      </c>
      <c r="G127" s="53"/>
      <c r="H127" s="53"/>
      <c r="I127" s="54" t="s">
        <v>33</v>
      </c>
      <c r="J127" s="55">
        <f t="shared" si="4"/>
        <v>1</v>
      </c>
      <c r="K127" s="53" t="s">
        <v>34</v>
      </c>
      <c r="L127" s="53" t="s">
        <v>4</v>
      </c>
      <c r="M127" s="56"/>
      <c r="N127" s="57"/>
      <c r="O127" s="57"/>
      <c r="P127" s="58"/>
      <c r="Q127" s="57"/>
      <c r="R127" s="57"/>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0">
        <f t="shared" si="5"/>
        <v>7404</v>
      </c>
      <c r="BB127" s="59">
        <f t="shared" si="6"/>
        <v>7404</v>
      </c>
      <c r="BC127" s="51" t="str">
        <f t="shared" si="7"/>
        <v>INR  Seven Thousand Four Hundred &amp; Four  Only</v>
      </c>
      <c r="HZ127" s="14"/>
      <c r="IA127" s="14">
        <v>115</v>
      </c>
      <c r="IB127" s="14" t="s">
        <v>171</v>
      </c>
      <c r="IC127" s="14"/>
      <c r="ID127" s="14">
        <v>8.75</v>
      </c>
      <c r="IE127" s="13" t="s">
        <v>118</v>
      </c>
    </row>
    <row r="128" spans="1:239" s="13" customFormat="1" ht="63">
      <c r="A128" s="52">
        <v>116</v>
      </c>
      <c r="B128" s="61" t="s">
        <v>116</v>
      </c>
      <c r="C128" s="52"/>
      <c r="D128" s="47">
        <v>1</v>
      </c>
      <c r="E128" s="48" t="s">
        <v>120</v>
      </c>
      <c r="F128" s="49">
        <v>394.17</v>
      </c>
      <c r="G128" s="53"/>
      <c r="H128" s="53"/>
      <c r="I128" s="54" t="s">
        <v>33</v>
      </c>
      <c r="J128" s="55">
        <f t="shared" si="4"/>
        <v>1</v>
      </c>
      <c r="K128" s="53" t="s">
        <v>34</v>
      </c>
      <c r="L128" s="53" t="s">
        <v>4</v>
      </c>
      <c r="M128" s="56"/>
      <c r="N128" s="57"/>
      <c r="O128" s="57"/>
      <c r="P128" s="58"/>
      <c r="Q128" s="57"/>
      <c r="R128" s="57"/>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0">
        <f t="shared" si="5"/>
        <v>394</v>
      </c>
      <c r="BB128" s="59">
        <f t="shared" si="6"/>
        <v>394</v>
      </c>
      <c r="BC128" s="51" t="str">
        <f t="shared" si="7"/>
        <v>INR  Three Hundred &amp; Ninety Four  Only</v>
      </c>
      <c r="HZ128" s="14"/>
      <c r="IA128" s="14">
        <v>116</v>
      </c>
      <c r="IB128" s="14" t="s">
        <v>116</v>
      </c>
      <c r="IC128" s="14"/>
      <c r="ID128" s="14">
        <v>1</v>
      </c>
      <c r="IE128" s="13" t="s">
        <v>120</v>
      </c>
    </row>
    <row r="129" spans="1:238" s="13" customFormat="1" ht="47.25">
      <c r="A129" s="52">
        <v>117</v>
      </c>
      <c r="B129" s="61" t="s">
        <v>172</v>
      </c>
      <c r="C129" s="52"/>
      <c r="D129" s="63"/>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5"/>
      <c r="HZ129" s="14"/>
      <c r="IA129" s="14">
        <v>117</v>
      </c>
      <c r="IB129" s="14" t="s">
        <v>172</v>
      </c>
      <c r="IC129" s="14"/>
      <c r="ID129" s="14"/>
    </row>
    <row r="130" spans="1:239" s="13" customFormat="1" ht="15.75">
      <c r="A130" s="52">
        <v>118</v>
      </c>
      <c r="B130" s="61" t="s">
        <v>173</v>
      </c>
      <c r="C130" s="52"/>
      <c r="D130" s="47">
        <v>4</v>
      </c>
      <c r="E130" s="48" t="s">
        <v>120</v>
      </c>
      <c r="F130" s="49">
        <v>77.82</v>
      </c>
      <c r="G130" s="53"/>
      <c r="H130" s="53"/>
      <c r="I130" s="54" t="s">
        <v>33</v>
      </c>
      <c r="J130" s="55">
        <f t="shared" si="4"/>
        <v>1</v>
      </c>
      <c r="K130" s="53" t="s">
        <v>34</v>
      </c>
      <c r="L130" s="53" t="s">
        <v>4</v>
      </c>
      <c r="M130" s="56"/>
      <c r="N130" s="57"/>
      <c r="O130" s="57"/>
      <c r="P130" s="58"/>
      <c r="Q130" s="57"/>
      <c r="R130" s="57"/>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0">
        <f t="shared" si="5"/>
        <v>311</v>
      </c>
      <c r="BB130" s="59">
        <f t="shared" si="6"/>
        <v>311</v>
      </c>
      <c r="BC130" s="51" t="str">
        <f t="shared" si="7"/>
        <v>INR  Three Hundred &amp; Eleven  Only</v>
      </c>
      <c r="HZ130" s="14"/>
      <c r="IA130" s="14">
        <v>118</v>
      </c>
      <c r="IB130" s="14" t="s">
        <v>173</v>
      </c>
      <c r="IC130" s="14"/>
      <c r="ID130" s="14">
        <v>4</v>
      </c>
      <c r="IE130" s="13" t="s">
        <v>120</v>
      </c>
    </row>
    <row r="131" spans="1:238" s="13" customFormat="1" ht="47.25">
      <c r="A131" s="52">
        <v>119</v>
      </c>
      <c r="B131" s="61" t="s">
        <v>174</v>
      </c>
      <c r="C131" s="52"/>
      <c r="D131" s="63"/>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5"/>
      <c r="HZ131" s="14"/>
      <c r="IA131" s="14">
        <v>119</v>
      </c>
      <c r="IB131" s="14" t="s">
        <v>174</v>
      </c>
      <c r="IC131" s="14"/>
      <c r="ID131" s="14"/>
    </row>
    <row r="132" spans="1:239" s="13" customFormat="1" ht="15.75">
      <c r="A132" s="52">
        <v>120</v>
      </c>
      <c r="B132" s="61" t="s">
        <v>175</v>
      </c>
      <c r="C132" s="52"/>
      <c r="D132" s="47">
        <v>50</v>
      </c>
      <c r="E132" s="48" t="s">
        <v>221</v>
      </c>
      <c r="F132" s="49">
        <v>83.3</v>
      </c>
      <c r="G132" s="53"/>
      <c r="H132" s="53"/>
      <c r="I132" s="54" t="s">
        <v>33</v>
      </c>
      <c r="J132" s="55">
        <f t="shared" si="4"/>
        <v>1</v>
      </c>
      <c r="K132" s="53" t="s">
        <v>34</v>
      </c>
      <c r="L132" s="53" t="s">
        <v>4</v>
      </c>
      <c r="M132" s="56"/>
      <c r="N132" s="57"/>
      <c r="O132" s="57"/>
      <c r="P132" s="58"/>
      <c r="Q132" s="57"/>
      <c r="R132" s="57"/>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0">
        <f t="shared" si="5"/>
        <v>4165</v>
      </c>
      <c r="BB132" s="59">
        <f t="shared" si="6"/>
        <v>4165</v>
      </c>
      <c r="BC132" s="51" t="str">
        <f t="shared" si="7"/>
        <v>INR  Four Thousand One Hundred &amp; Sixty Five  Only</v>
      </c>
      <c r="HZ132" s="14"/>
      <c r="IA132" s="14">
        <v>120</v>
      </c>
      <c r="IB132" s="14" t="s">
        <v>175</v>
      </c>
      <c r="IC132" s="14"/>
      <c r="ID132" s="14">
        <v>50</v>
      </c>
      <c r="IE132" s="13" t="s">
        <v>221</v>
      </c>
    </row>
    <row r="133" spans="1:239" s="13" customFormat="1" ht="15.75">
      <c r="A133" s="52">
        <v>121</v>
      </c>
      <c r="B133" s="61" t="s">
        <v>176</v>
      </c>
      <c r="C133" s="52"/>
      <c r="D133" s="47">
        <v>250</v>
      </c>
      <c r="E133" s="48" t="s">
        <v>221</v>
      </c>
      <c r="F133" s="49">
        <v>120.12</v>
      </c>
      <c r="G133" s="53"/>
      <c r="H133" s="53"/>
      <c r="I133" s="54" t="s">
        <v>33</v>
      </c>
      <c r="J133" s="55">
        <f t="shared" si="4"/>
        <v>1</v>
      </c>
      <c r="K133" s="53" t="s">
        <v>34</v>
      </c>
      <c r="L133" s="53" t="s">
        <v>4</v>
      </c>
      <c r="M133" s="56"/>
      <c r="N133" s="57"/>
      <c r="O133" s="57"/>
      <c r="P133" s="58"/>
      <c r="Q133" s="57"/>
      <c r="R133" s="57"/>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0">
        <f t="shared" si="5"/>
        <v>30030</v>
      </c>
      <c r="BB133" s="59">
        <f t="shared" si="6"/>
        <v>30030</v>
      </c>
      <c r="BC133" s="51" t="str">
        <f t="shared" si="7"/>
        <v>INR  Thirty Thousand  &amp;Thirty  Only</v>
      </c>
      <c r="HZ133" s="14"/>
      <c r="IA133" s="14">
        <v>121</v>
      </c>
      <c r="IB133" s="14" t="s">
        <v>176</v>
      </c>
      <c r="IC133" s="14"/>
      <c r="ID133" s="14">
        <v>250</v>
      </c>
      <c r="IE133" s="13" t="s">
        <v>221</v>
      </c>
    </row>
    <row r="134" spans="1:239" s="13" customFormat="1" ht="31.5">
      <c r="A134" s="52">
        <v>122</v>
      </c>
      <c r="B134" s="61" t="s">
        <v>177</v>
      </c>
      <c r="C134" s="52"/>
      <c r="D134" s="47">
        <v>200</v>
      </c>
      <c r="E134" s="48" t="s">
        <v>221</v>
      </c>
      <c r="F134" s="49">
        <v>180.62</v>
      </c>
      <c r="G134" s="53"/>
      <c r="H134" s="53"/>
      <c r="I134" s="54" t="s">
        <v>33</v>
      </c>
      <c r="J134" s="55">
        <f t="shared" si="4"/>
        <v>1</v>
      </c>
      <c r="K134" s="53" t="s">
        <v>34</v>
      </c>
      <c r="L134" s="53" t="s">
        <v>4</v>
      </c>
      <c r="M134" s="56"/>
      <c r="N134" s="57"/>
      <c r="O134" s="57"/>
      <c r="P134" s="58"/>
      <c r="Q134" s="57"/>
      <c r="R134" s="57"/>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0">
        <f t="shared" si="5"/>
        <v>36124</v>
      </c>
      <c r="BB134" s="59">
        <f t="shared" si="6"/>
        <v>36124</v>
      </c>
      <c r="BC134" s="51" t="str">
        <f t="shared" si="7"/>
        <v>INR  Thirty Six Thousand One Hundred &amp; Twenty Four  Only</v>
      </c>
      <c r="HZ134" s="14"/>
      <c r="IA134" s="14">
        <v>122</v>
      </c>
      <c r="IB134" s="14" t="s">
        <v>177</v>
      </c>
      <c r="IC134" s="14"/>
      <c r="ID134" s="14">
        <v>200</v>
      </c>
      <c r="IE134" s="13" t="s">
        <v>221</v>
      </c>
    </row>
    <row r="135" spans="1:239" s="13" customFormat="1" ht="15.75">
      <c r="A135" s="52">
        <v>123</v>
      </c>
      <c r="B135" s="61" t="s">
        <v>178</v>
      </c>
      <c r="C135" s="52"/>
      <c r="D135" s="47">
        <v>20</v>
      </c>
      <c r="E135" s="48" t="s">
        <v>222</v>
      </c>
      <c r="F135" s="49">
        <v>533.98</v>
      </c>
      <c r="G135" s="53"/>
      <c r="H135" s="53"/>
      <c r="I135" s="54" t="s">
        <v>33</v>
      </c>
      <c r="J135" s="55">
        <f t="shared" si="4"/>
        <v>1</v>
      </c>
      <c r="K135" s="53" t="s">
        <v>34</v>
      </c>
      <c r="L135" s="53" t="s">
        <v>4</v>
      </c>
      <c r="M135" s="56"/>
      <c r="N135" s="57"/>
      <c r="O135" s="57"/>
      <c r="P135" s="58"/>
      <c r="Q135" s="57"/>
      <c r="R135" s="57"/>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0">
        <f t="shared" si="5"/>
        <v>10680</v>
      </c>
      <c r="BB135" s="59">
        <f t="shared" si="6"/>
        <v>10680</v>
      </c>
      <c r="BC135" s="51" t="str">
        <f t="shared" si="7"/>
        <v>INR  Ten Thousand Six Hundred &amp; Eighty  Only</v>
      </c>
      <c r="HZ135" s="14"/>
      <c r="IA135" s="14">
        <v>123</v>
      </c>
      <c r="IB135" s="14" t="s">
        <v>178</v>
      </c>
      <c r="IC135" s="14"/>
      <c r="ID135" s="14">
        <v>20</v>
      </c>
      <c r="IE135" s="13" t="s">
        <v>222</v>
      </c>
    </row>
    <row r="136" spans="1:239" s="13" customFormat="1" ht="31.5">
      <c r="A136" s="52">
        <v>124</v>
      </c>
      <c r="B136" s="61" t="s">
        <v>179</v>
      </c>
      <c r="C136" s="52"/>
      <c r="D136" s="47">
        <v>25</v>
      </c>
      <c r="E136" s="48" t="s">
        <v>222</v>
      </c>
      <c r="F136" s="49">
        <v>781.24</v>
      </c>
      <c r="G136" s="53"/>
      <c r="H136" s="53"/>
      <c r="I136" s="54" t="s">
        <v>33</v>
      </c>
      <c r="J136" s="55">
        <f t="shared" si="4"/>
        <v>1</v>
      </c>
      <c r="K136" s="53" t="s">
        <v>34</v>
      </c>
      <c r="L136" s="53" t="s">
        <v>4</v>
      </c>
      <c r="M136" s="56"/>
      <c r="N136" s="57"/>
      <c r="O136" s="57"/>
      <c r="P136" s="58"/>
      <c r="Q136" s="57"/>
      <c r="R136" s="57"/>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0">
        <f t="shared" si="5"/>
        <v>19531</v>
      </c>
      <c r="BB136" s="59">
        <f t="shared" si="6"/>
        <v>19531</v>
      </c>
      <c r="BC136" s="51" t="str">
        <f t="shared" si="7"/>
        <v>INR  Nineteen Thousand Five Hundred &amp; Thirty One  Only</v>
      </c>
      <c r="HZ136" s="14"/>
      <c r="IA136" s="14">
        <v>124</v>
      </c>
      <c r="IB136" s="14" t="s">
        <v>179</v>
      </c>
      <c r="IC136" s="14"/>
      <c r="ID136" s="14">
        <v>25</v>
      </c>
      <c r="IE136" s="13" t="s">
        <v>222</v>
      </c>
    </row>
    <row r="137" spans="1:239" s="13" customFormat="1" ht="31.5">
      <c r="A137" s="52">
        <v>125</v>
      </c>
      <c r="B137" s="61" t="s">
        <v>180</v>
      </c>
      <c r="C137" s="52"/>
      <c r="D137" s="47">
        <v>20</v>
      </c>
      <c r="E137" s="48" t="s">
        <v>222</v>
      </c>
      <c r="F137" s="49">
        <v>228.85</v>
      </c>
      <c r="G137" s="53"/>
      <c r="H137" s="53"/>
      <c r="I137" s="54" t="s">
        <v>33</v>
      </c>
      <c r="J137" s="55">
        <f t="shared" si="4"/>
        <v>1</v>
      </c>
      <c r="K137" s="53" t="s">
        <v>34</v>
      </c>
      <c r="L137" s="53" t="s">
        <v>4</v>
      </c>
      <c r="M137" s="56"/>
      <c r="N137" s="57"/>
      <c r="O137" s="57"/>
      <c r="P137" s="58"/>
      <c r="Q137" s="57"/>
      <c r="R137" s="57"/>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0">
        <f t="shared" si="5"/>
        <v>4577</v>
      </c>
      <c r="BB137" s="59">
        <f t="shared" si="6"/>
        <v>4577</v>
      </c>
      <c r="BC137" s="51" t="str">
        <f t="shared" si="7"/>
        <v>INR  Four Thousand Five Hundred &amp; Seventy Seven  Only</v>
      </c>
      <c r="HZ137" s="14"/>
      <c r="IA137" s="14">
        <v>125</v>
      </c>
      <c r="IB137" s="14" t="s">
        <v>180</v>
      </c>
      <c r="IC137" s="14"/>
      <c r="ID137" s="14">
        <v>20</v>
      </c>
      <c r="IE137" s="13" t="s">
        <v>222</v>
      </c>
    </row>
    <row r="138" spans="1:239" s="13" customFormat="1" ht="31.5">
      <c r="A138" s="52">
        <v>126</v>
      </c>
      <c r="B138" s="61" t="s">
        <v>181</v>
      </c>
      <c r="C138" s="52"/>
      <c r="D138" s="47">
        <v>20</v>
      </c>
      <c r="E138" s="48" t="s">
        <v>222</v>
      </c>
      <c r="F138" s="49">
        <v>980.27</v>
      </c>
      <c r="G138" s="53"/>
      <c r="H138" s="53"/>
      <c r="I138" s="54" t="s">
        <v>33</v>
      </c>
      <c r="J138" s="55">
        <f t="shared" si="4"/>
        <v>1</v>
      </c>
      <c r="K138" s="53" t="s">
        <v>34</v>
      </c>
      <c r="L138" s="53" t="s">
        <v>4</v>
      </c>
      <c r="M138" s="56"/>
      <c r="N138" s="57"/>
      <c r="O138" s="57"/>
      <c r="P138" s="58"/>
      <c r="Q138" s="57"/>
      <c r="R138" s="57"/>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0">
        <f t="shared" si="5"/>
        <v>19605</v>
      </c>
      <c r="BB138" s="59">
        <f t="shared" si="6"/>
        <v>19605</v>
      </c>
      <c r="BC138" s="51" t="str">
        <f t="shared" si="7"/>
        <v>INR  Nineteen Thousand Six Hundred &amp; Five  Only</v>
      </c>
      <c r="HZ138" s="14"/>
      <c r="IA138" s="14">
        <v>126</v>
      </c>
      <c r="IB138" s="14" t="s">
        <v>181</v>
      </c>
      <c r="IC138" s="14"/>
      <c r="ID138" s="14">
        <v>20</v>
      </c>
      <c r="IE138" s="13" t="s">
        <v>222</v>
      </c>
    </row>
    <row r="139" spans="1:238" s="13" customFormat="1" ht="31.5">
      <c r="A139" s="52">
        <v>127</v>
      </c>
      <c r="B139" s="61" t="s">
        <v>182</v>
      </c>
      <c r="C139" s="52"/>
      <c r="D139" s="63"/>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5"/>
      <c r="HZ139" s="14"/>
      <c r="IA139" s="14">
        <v>127</v>
      </c>
      <c r="IB139" s="14" t="s">
        <v>182</v>
      </c>
      <c r="IC139" s="14"/>
      <c r="ID139" s="14"/>
    </row>
    <row r="140" spans="1:239" s="13" customFormat="1" ht="15.75">
      <c r="A140" s="52">
        <v>128</v>
      </c>
      <c r="B140" s="61" t="s">
        <v>183</v>
      </c>
      <c r="C140" s="52"/>
      <c r="D140" s="47">
        <v>20</v>
      </c>
      <c r="E140" s="48" t="s">
        <v>222</v>
      </c>
      <c r="F140" s="49">
        <v>432.27</v>
      </c>
      <c r="G140" s="53"/>
      <c r="H140" s="53"/>
      <c r="I140" s="54" t="s">
        <v>33</v>
      </c>
      <c r="J140" s="55">
        <f t="shared" si="4"/>
        <v>1</v>
      </c>
      <c r="K140" s="53" t="s">
        <v>34</v>
      </c>
      <c r="L140" s="53" t="s">
        <v>4</v>
      </c>
      <c r="M140" s="56"/>
      <c r="N140" s="57"/>
      <c r="O140" s="57"/>
      <c r="P140" s="58"/>
      <c r="Q140" s="57"/>
      <c r="R140" s="57"/>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0">
        <f t="shared" si="5"/>
        <v>8645</v>
      </c>
      <c r="BB140" s="59">
        <f t="shared" si="6"/>
        <v>8645</v>
      </c>
      <c r="BC140" s="51" t="str">
        <f t="shared" si="7"/>
        <v>INR  Eight Thousand Six Hundred &amp; Forty Five  Only</v>
      </c>
      <c r="HZ140" s="14"/>
      <c r="IA140" s="14">
        <v>128</v>
      </c>
      <c r="IB140" s="14" t="s">
        <v>183</v>
      </c>
      <c r="IC140" s="14"/>
      <c r="ID140" s="14">
        <v>20</v>
      </c>
      <c r="IE140" s="13" t="s">
        <v>222</v>
      </c>
    </row>
    <row r="141" spans="1:239" s="13" customFormat="1" ht="15.75">
      <c r="A141" s="52">
        <v>129</v>
      </c>
      <c r="B141" s="61" t="s">
        <v>52</v>
      </c>
      <c r="C141" s="52"/>
      <c r="D141" s="47">
        <v>4</v>
      </c>
      <c r="E141" s="48" t="s">
        <v>51</v>
      </c>
      <c r="F141" s="49">
        <v>194.65</v>
      </c>
      <c r="G141" s="53"/>
      <c r="H141" s="53"/>
      <c r="I141" s="54" t="s">
        <v>33</v>
      </c>
      <c r="J141" s="55">
        <f t="shared" si="4"/>
        <v>1</v>
      </c>
      <c r="K141" s="53" t="s">
        <v>34</v>
      </c>
      <c r="L141" s="53" t="s">
        <v>4</v>
      </c>
      <c r="M141" s="56"/>
      <c r="N141" s="57"/>
      <c r="O141" s="57"/>
      <c r="P141" s="58"/>
      <c r="Q141" s="57"/>
      <c r="R141" s="57"/>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0">
        <f t="shared" si="5"/>
        <v>779</v>
      </c>
      <c r="BB141" s="59">
        <f t="shared" si="6"/>
        <v>779</v>
      </c>
      <c r="BC141" s="51" t="str">
        <f t="shared" si="7"/>
        <v>INR  Seven Hundred &amp; Seventy Nine  Only</v>
      </c>
      <c r="HZ141" s="14"/>
      <c r="IA141" s="14">
        <v>129</v>
      </c>
      <c r="IB141" s="14" t="s">
        <v>52</v>
      </c>
      <c r="IC141" s="14"/>
      <c r="ID141" s="14">
        <v>4</v>
      </c>
      <c r="IE141" s="13" t="s">
        <v>51</v>
      </c>
    </row>
    <row r="142" spans="1:239" s="13" customFormat="1" ht="15.75">
      <c r="A142" s="52">
        <v>130</v>
      </c>
      <c r="B142" s="61" t="s">
        <v>184</v>
      </c>
      <c r="C142" s="52"/>
      <c r="D142" s="47">
        <v>5</v>
      </c>
      <c r="E142" s="48" t="s">
        <v>51</v>
      </c>
      <c r="F142" s="49">
        <v>539.24</v>
      </c>
      <c r="G142" s="53"/>
      <c r="H142" s="53"/>
      <c r="I142" s="54" t="s">
        <v>33</v>
      </c>
      <c r="J142" s="55">
        <f t="shared" si="4"/>
        <v>1</v>
      </c>
      <c r="K142" s="53" t="s">
        <v>34</v>
      </c>
      <c r="L142" s="53" t="s">
        <v>4</v>
      </c>
      <c r="M142" s="56"/>
      <c r="N142" s="57"/>
      <c r="O142" s="57"/>
      <c r="P142" s="58"/>
      <c r="Q142" s="57"/>
      <c r="R142" s="57"/>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0">
        <f t="shared" si="5"/>
        <v>2696</v>
      </c>
      <c r="BB142" s="59">
        <f t="shared" si="6"/>
        <v>2696</v>
      </c>
      <c r="BC142" s="51" t="str">
        <f t="shared" si="7"/>
        <v>INR  Two Thousand Six Hundred &amp; Ninety Six  Only</v>
      </c>
      <c r="HZ142" s="14"/>
      <c r="IA142" s="14">
        <v>130</v>
      </c>
      <c r="IB142" s="14" t="s">
        <v>184</v>
      </c>
      <c r="IC142" s="14"/>
      <c r="ID142" s="14">
        <v>5</v>
      </c>
      <c r="IE142" s="13" t="s">
        <v>51</v>
      </c>
    </row>
    <row r="143" spans="1:239" s="13" customFormat="1" ht="31.5">
      <c r="A143" s="52">
        <v>131</v>
      </c>
      <c r="B143" s="61" t="s">
        <v>185</v>
      </c>
      <c r="C143" s="52"/>
      <c r="D143" s="47">
        <v>5</v>
      </c>
      <c r="E143" s="48" t="s">
        <v>51</v>
      </c>
      <c r="F143" s="49">
        <v>551.51</v>
      </c>
      <c r="G143" s="53"/>
      <c r="H143" s="53"/>
      <c r="I143" s="54" t="s">
        <v>33</v>
      </c>
      <c r="J143" s="55">
        <f aca="true" t="shared" si="8" ref="J143:J183">IF(I143="Less(-)",-1,1)</f>
        <v>1</v>
      </c>
      <c r="K143" s="53" t="s">
        <v>34</v>
      </c>
      <c r="L143" s="53" t="s">
        <v>4</v>
      </c>
      <c r="M143" s="56"/>
      <c r="N143" s="57"/>
      <c r="O143" s="57"/>
      <c r="P143" s="58"/>
      <c r="Q143" s="57"/>
      <c r="R143" s="57"/>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0">
        <f aca="true" t="shared" si="9" ref="BA143:BA183">ROUND(total_amount_ba($B$2,$D$2,D143,F143,J143,K143,M143),0)</f>
        <v>2758</v>
      </c>
      <c r="BB143" s="59">
        <f aca="true" t="shared" si="10" ref="BB143:BB183">BA143+SUM(N143:AZ143)</f>
        <v>2758</v>
      </c>
      <c r="BC143" s="51" t="str">
        <f aca="true" t="shared" si="11" ref="BC143:BC183">SpellNumber(L143,BB143)</f>
        <v>INR  Two Thousand Seven Hundred &amp; Fifty Eight  Only</v>
      </c>
      <c r="HZ143" s="14"/>
      <c r="IA143" s="14">
        <v>131</v>
      </c>
      <c r="IB143" s="14" t="s">
        <v>185</v>
      </c>
      <c r="IC143" s="14"/>
      <c r="ID143" s="14">
        <v>5</v>
      </c>
      <c r="IE143" s="13" t="s">
        <v>51</v>
      </c>
    </row>
    <row r="144" spans="1:239" s="13" customFormat="1" ht="31.5">
      <c r="A144" s="52">
        <v>132</v>
      </c>
      <c r="B144" s="61" t="s">
        <v>186</v>
      </c>
      <c r="C144" s="52"/>
      <c r="D144" s="47">
        <v>2</v>
      </c>
      <c r="E144" s="48" t="s">
        <v>51</v>
      </c>
      <c r="F144" s="49">
        <v>939.06</v>
      </c>
      <c r="G144" s="53"/>
      <c r="H144" s="53"/>
      <c r="I144" s="54" t="s">
        <v>33</v>
      </c>
      <c r="J144" s="55">
        <f t="shared" si="8"/>
        <v>1</v>
      </c>
      <c r="K144" s="53" t="s">
        <v>34</v>
      </c>
      <c r="L144" s="53" t="s">
        <v>4</v>
      </c>
      <c r="M144" s="56"/>
      <c r="N144" s="57"/>
      <c r="O144" s="57"/>
      <c r="P144" s="58"/>
      <c r="Q144" s="57"/>
      <c r="R144" s="57"/>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0">
        <f t="shared" si="9"/>
        <v>1878</v>
      </c>
      <c r="BB144" s="59">
        <f t="shared" si="10"/>
        <v>1878</v>
      </c>
      <c r="BC144" s="51" t="str">
        <f t="shared" si="11"/>
        <v>INR  One Thousand Eight Hundred &amp; Seventy Eight  Only</v>
      </c>
      <c r="HZ144" s="14"/>
      <c r="IA144" s="14">
        <v>132</v>
      </c>
      <c r="IB144" s="14" t="s">
        <v>186</v>
      </c>
      <c r="IC144" s="14"/>
      <c r="ID144" s="14">
        <v>2</v>
      </c>
      <c r="IE144" s="13" t="s">
        <v>51</v>
      </c>
    </row>
    <row r="145" spans="1:239" s="13" customFormat="1" ht="15.75">
      <c r="A145" s="52">
        <v>133</v>
      </c>
      <c r="B145" s="61" t="s">
        <v>187</v>
      </c>
      <c r="C145" s="52"/>
      <c r="D145" s="47">
        <v>2</v>
      </c>
      <c r="E145" s="48" t="s">
        <v>51</v>
      </c>
      <c r="F145" s="49">
        <v>762.82</v>
      </c>
      <c r="G145" s="53"/>
      <c r="H145" s="53"/>
      <c r="I145" s="54" t="s">
        <v>33</v>
      </c>
      <c r="J145" s="55">
        <f t="shared" si="8"/>
        <v>1</v>
      </c>
      <c r="K145" s="53" t="s">
        <v>34</v>
      </c>
      <c r="L145" s="53" t="s">
        <v>4</v>
      </c>
      <c r="M145" s="56"/>
      <c r="N145" s="57"/>
      <c r="O145" s="57"/>
      <c r="P145" s="58"/>
      <c r="Q145" s="57"/>
      <c r="R145" s="57"/>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0">
        <f t="shared" si="9"/>
        <v>1526</v>
      </c>
      <c r="BB145" s="59">
        <f t="shared" si="10"/>
        <v>1526</v>
      </c>
      <c r="BC145" s="51" t="str">
        <f t="shared" si="11"/>
        <v>INR  One Thousand Five Hundred &amp; Twenty Six  Only</v>
      </c>
      <c r="HZ145" s="14"/>
      <c r="IA145" s="14">
        <v>133</v>
      </c>
      <c r="IB145" s="14" t="s">
        <v>187</v>
      </c>
      <c r="IC145" s="14"/>
      <c r="ID145" s="14">
        <v>2</v>
      </c>
      <c r="IE145" s="13" t="s">
        <v>51</v>
      </c>
    </row>
    <row r="146" spans="1:239" s="13" customFormat="1" ht="15.75">
      <c r="A146" s="52">
        <v>134</v>
      </c>
      <c r="B146" s="61" t="s">
        <v>188</v>
      </c>
      <c r="C146" s="52"/>
      <c r="D146" s="47">
        <v>10</v>
      </c>
      <c r="E146" s="48" t="s">
        <v>222</v>
      </c>
      <c r="F146" s="49">
        <v>260.41</v>
      </c>
      <c r="G146" s="53"/>
      <c r="H146" s="53"/>
      <c r="I146" s="54" t="s">
        <v>33</v>
      </c>
      <c r="J146" s="55">
        <f t="shared" si="8"/>
        <v>1</v>
      </c>
      <c r="K146" s="53" t="s">
        <v>34</v>
      </c>
      <c r="L146" s="53" t="s">
        <v>4</v>
      </c>
      <c r="M146" s="56"/>
      <c r="N146" s="57"/>
      <c r="O146" s="57"/>
      <c r="P146" s="58"/>
      <c r="Q146" s="57"/>
      <c r="R146" s="57"/>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0">
        <f t="shared" si="9"/>
        <v>2604</v>
      </c>
      <c r="BB146" s="59">
        <f t="shared" si="10"/>
        <v>2604</v>
      </c>
      <c r="BC146" s="51" t="str">
        <f t="shared" si="11"/>
        <v>INR  Two Thousand Six Hundred &amp; Four  Only</v>
      </c>
      <c r="HZ146" s="14"/>
      <c r="IA146" s="14">
        <v>134</v>
      </c>
      <c r="IB146" s="14" t="s">
        <v>188</v>
      </c>
      <c r="IC146" s="14"/>
      <c r="ID146" s="14">
        <v>10</v>
      </c>
      <c r="IE146" s="13" t="s">
        <v>222</v>
      </c>
    </row>
    <row r="147" spans="1:239" s="13" customFormat="1" ht="15.75">
      <c r="A147" s="52">
        <v>135</v>
      </c>
      <c r="B147" s="61" t="s">
        <v>189</v>
      </c>
      <c r="C147" s="52"/>
      <c r="D147" s="47">
        <v>10</v>
      </c>
      <c r="E147" s="48" t="s">
        <v>51</v>
      </c>
      <c r="F147" s="49">
        <v>224.46</v>
      </c>
      <c r="G147" s="53"/>
      <c r="H147" s="53"/>
      <c r="I147" s="54" t="s">
        <v>33</v>
      </c>
      <c r="J147" s="55">
        <f t="shared" si="8"/>
        <v>1</v>
      </c>
      <c r="K147" s="53" t="s">
        <v>34</v>
      </c>
      <c r="L147" s="53" t="s">
        <v>4</v>
      </c>
      <c r="M147" s="56"/>
      <c r="N147" s="57"/>
      <c r="O147" s="57"/>
      <c r="P147" s="58"/>
      <c r="Q147" s="57"/>
      <c r="R147" s="57"/>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0">
        <f t="shared" si="9"/>
        <v>2245</v>
      </c>
      <c r="BB147" s="59">
        <f t="shared" si="10"/>
        <v>2245</v>
      </c>
      <c r="BC147" s="51" t="str">
        <f t="shared" si="11"/>
        <v>INR  Two Thousand Two Hundred &amp; Forty Five  Only</v>
      </c>
      <c r="HZ147" s="14"/>
      <c r="IA147" s="14">
        <v>135</v>
      </c>
      <c r="IB147" s="14" t="s">
        <v>189</v>
      </c>
      <c r="IC147" s="14"/>
      <c r="ID147" s="14">
        <v>10</v>
      </c>
      <c r="IE147" s="13" t="s">
        <v>51</v>
      </c>
    </row>
    <row r="148" spans="1:239" s="13" customFormat="1" ht="15.75">
      <c r="A148" s="52">
        <v>136</v>
      </c>
      <c r="B148" s="61" t="s">
        <v>190</v>
      </c>
      <c r="C148" s="52"/>
      <c r="D148" s="47">
        <v>18</v>
      </c>
      <c r="E148" s="48" t="s">
        <v>51</v>
      </c>
      <c r="F148" s="49">
        <v>90.31</v>
      </c>
      <c r="G148" s="53"/>
      <c r="H148" s="53"/>
      <c r="I148" s="54" t="s">
        <v>33</v>
      </c>
      <c r="J148" s="55">
        <f t="shared" si="8"/>
        <v>1</v>
      </c>
      <c r="K148" s="53" t="s">
        <v>34</v>
      </c>
      <c r="L148" s="53" t="s">
        <v>4</v>
      </c>
      <c r="M148" s="56"/>
      <c r="N148" s="57"/>
      <c r="O148" s="57"/>
      <c r="P148" s="58"/>
      <c r="Q148" s="57"/>
      <c r="R148" s="57"/>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0">
        <f t="shared" si="9"/>
        <v>1626</v>
      </c>
      <c r="BB148" s="59">
        <f t="shared" si="10"/>
        <v>1626</v>
      </c>
      <c r="BC148" s="51" t="str">
        <f t="shared" si="11"/>
        <v>INR  One Thousand Six Hundred &amp; Twenty Six  Only</v>
      </c>
      <c r="HZ148" s="14"/>
      <c r="IA148" s="14">
        <v>136</v>
      </c>
      <c r="IB148" s="14" t="s">
        <v>190</v>
      </c>
      <c r="IC148" s="14"/>
      <c r="ID148" s="14">
        <v>18</v>
      </c>
      <c r="IE148" s="13" t="s">
        <v>51</v>
      </c>
    </row>
    <row r="149" spans="1:238" s="13" customFormat="1" ht="31.5">
      <c r="A149" s="52">
        <v>137</v>
      </c>
      <c r="B149" s="61" t="s">
        <v>191</v>
      </c>
      <c r="C149" s="52"/>
      <c r="D149" s="63"/>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5"/>
      <c r="HZ149" s="14"/>
      <c r="IA149" s="14">
        <v>137</v>
      </c>
      <c r="IB149" s="14" t="s">
        <v>191</v>
      </c>
      <c r="IC149" s="14"/>
      <c r="ID149" s="14"/>
    </row>
    <row r="150" spans="1:239" s="13" customFormat="1" ht="15.75">
      <c r="A150" s="52">
        <v>138</v>
      </c>
      <c r="B150" s="61" t="s">
        <v>49</v>
      </c>
      <c r="C150" s="52"/>
      <c r="D150" s="47">
        <v>11</v>
      </c>
      <c r="E150" s="48" t="s">
        <v>51</v>
      </c>
      <c r="F150" s="49">
        <v>301.62</v>
      </c>
      <c r="G150" s="53"/>
      <c r="H150" s="53"/>
      <c r="I150" s="54" t="s">
        <v>33</v>
      </c>
      <c r="J150" s="55">
        <f t="shared" si="8"/>
        <v>1</v>
      </c>
      <c r="K150" s="53" t="s">
        <v>34</v>
      </c>
      <c r="L150" s="53" t="s">
        <v>4</v>
      </c>
      <c r="M150" s="56"/>
      <c r="N150" s="57"/>
      <c r="O150" s="57"/>
      <c r="P150" s="58"/>
      <c r="Q150" s="57"/>
      <c r="R150" s="57"/>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0">
        <f t="shared" si="9"/>
        <v>3318</v>
      </c>
      <c r="BB150" s="59">
        <f t="shared" si="10"/>
        <v>3318</v>
      </c>
      <c r="BC150" s="51" t="str">
        <f t="shared" si="11"/>
        <v>INR  Three Thousand Three Hundred &amp; Eighteen  Only</v>
      </c>
      <c r="HZ150" s="14"/>
      <c r="IA150" s="14">
        <v>138</v>
      </c>
      <c r="IB150" s="14" t="s">
        <v>49</v>
      </c>
      <c r="IC150" s="14"/>
      <c r="ID150" s="14">
        <v>11</v>
      </c>
      <c r="IE150" s="13" t="s">
        <v>51</v>
      </c>
    </row>
    <row r="151" spans="1:239" s="13" customFormat="1" ht="31.5">
      <c r="A151" s="52">
        <v>139</v>
      </c>
      <c r="B151" s="61" t="s">
        <v>50</v>
      </c>
      <c r="C151" s="52"/>
      <c r="D151" s="47">
        <v>32</v>
      </c>
      <c r="E151" s="48" t="s">
        <v>51</v>
      </c>
      <c r="F151" s="49">
        <v>404.21</v>
      </c>
      <c r="G151" s="53"/>
      <c r="H151" s="53"/>
      <c r="I151" s="54" t="s">
        <v>33</v>
      </c>
      <c r="J151" s="55">
        <f t="shared" si="8"/>
        <v>1</v>
      </c>
      <c r="K151" s="53" t="s">
        <v>34</v>
      </c>
      <c r="L151" s="53" t="s">
        <v>4</v>
      </c>
      <c r="M151" s="56"/>
      <c r="N151" s="57"/>
      <c r="O151" s="57"/>
      <c r="P151" s="58"/>
      <c r="Q151" s="57"/>
      <c r="R151" s="57"/>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0">
        <f t="shared" si="9"/>
        <v>12935</v>
      </c>
      <c r="BB151" s="59">
        <f t="shared" si="10"/>
        <v>12935</v>
      </c>
      <c r="BC151" s="51" t="str">
        <f t="shared" si="11"/>
        <v>INR  Twelve Thousand Nine Hundred &amp; Thirty Five  Only</v>
      </c>
      <c r="HZ151" s="14"/>
      <c r="IA151" s="14">
        <v>139</v>
      </c>
      <c r="IB151" s="14" t="s">
        <v>50</v>
      </c>
      <c r="IC151" s="14"/>
      <c r="ID151" s="14">
        <v>32</v>
      </c>
      <c r="IE151" s="13" t="s">
        <v>51</v>
      </c>
    </row>
    <row r="152" spans="1:238" s="13" customFormat="1" ht="47.25">
      <c r="A152" s="52">
        <v>140</v>
      </c>
      <c r="B152" s="61" t="s">
        <v>192</v>
      </c>
      <c r="C152" s="52"/>
      <c r="D152" s="63"/>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5"/>
      <c r="HZ152" s="14"/>
      <c r="IA152" s="14">
        <v>140</v>
      </c>
      <c r="IB152" s="14" t="s">
        <v>192</v>
      </c>
      <c r="IC152" s="14"/>
      <c r="ID152" s="14"/>
    </row>
    <row r="153" spans="1:239" s="13" customFormat="1" ht="15.75">
      <c r="A153" s="52">
        <v>141</v>
      </c>
      <c r="B153" s="61" t="s">
        <v>193</v>
      </c>
      <c r="C153" s="52"/>
      <c r="D153" s="47">
        <v>71</v>
      </c>
      <c r="E153" s="48" t="s">
        <v>223</v>
      </c>
      <c r="F153" s="49">
        <v>240.25</v>
      </c>
      <c r="G153" s="53"/>
      <c r="H153" s="53"/>
      <c r="I153" s="54" t="s">
        <v>33</v>
      </c>
      <c r="J153" s="55">
        <f t="shared" si="8"/>
        <v>1</v>
      </c>
      <c r="K153" s="53" t="s">
        <v>34</v>
      </c>
      <c r="L153" s="53" t="s">
        <v>4</v>
      </c>
      <c r="M153" s="56"/>
      <c r="N153" s="57"/>
      <c r="O153" s="57"/>
      <c r="P153" s="58"/>
      <c r="Q153" s="57"/>
      <c r="R153" s="57"/>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0">
        <f t="shared" si="9"/>
        <v>17058</v>
      </c>
      <c r="BB153" s="59">
        <f t="shared" si="10"/>
        <v>17058</v>
      </c>
      <c r="BC153" s="51" t="str">
        <f t="shared" si="11"/>
        <v>INR  Seventeen Thousand  &amp;Fifty Eight  Only</v>
      </c>
      <c r="HZ153" s="14"/>
      <c r="IA153" s="14">
        <v>141</v>
      </c>
      <c r="IB153" s="14" t="s">
        <v>193</v>
      </c>
      <c r="IC153" s="14"/>
      <c r="ID153" s="14">
        <v>71</v>
      </c>
      <c r="IE153" s="13" t="s">
        <v>223</v>
      </c>
    </row>
    <row r="154" spans="1:239" s="13" customFormat="1" ht="31.5">
      <c r="A154" s="52">
        <v>142</v>
      </c>
      <c r="B154" s="61" t="s">
        <v>194</v>
      </c>
      <c r="C154" s="52"/>
      <c r="D154" s="47">
        <v>14</v>
      </c>
      <c r="E154" s="48" t="s">
        <v>223</v>
      </c>
      <c r="F154" s="49">
        <v>427.01</v>
      </c>
      <c r="G154" s="53"/>
      <c r="H154" s="53"/>
      <c r="I154" s="54" t="s">
        <v>33</v>
      </c>
      <c r="J154" s="55">
        <f t="shared" si="8"/>
        <v>1</v>
      </c>
      <c r="K154" s="53" t="s">
        <v>34</v>
      </c>
      <c r="L154" s="53" t="s">
        <v>4</v>
      </c>
      <c r="M154" s="56"/>
      <c r="N154" s="57"/>
      <c r="O154" s="57"/>
      <c r="P154" s="58"/>
      <c r="Q154" s="57"/>
      <c r="R154" s="57"/>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0">
        <f t="shared" si="9"/>
        <v>5978</v>
      </c>
      <c r="BB154" s="59">
        <f t="shared" si="10"/>
        <v>5978</v>
      </c>
      <c r="BC154" s="51" t="str">
        <f t="shared" si="11"/>
        <v>INR  Five Thousand Nine Hundred &amp; Seventy Eight  Only</v>
      </c>
      <c r="HZ154" s="14"/>
      <c r="IA154" s="14">
        <v>142</v>
      </c>
      <c r="IB154" s="14" t="s">
        <v>194</v>
      </c>
      <c r="IC154" s="14"/>
      <c r="ID154" s="14">
        <v>14</v>
      </c>
      <c r="IE154" s="13" t="s">
        <v>223</v>
      </c>
    </row>
    <row r="155" spans="1:239" s="13" customFormat="1" ht="31.5">
      <c r="A155" s="52">
        <v>143</v>
      </c>
      <c r="B155" s="61" t="s">
        <v>195</v>
      </c>
      <c r="C155" s="52"/>
      <c r="D155" s="47">
        <v>57</v>
      </c>
      <c r="E155" s="48" t="s">
        <v>223</v>
      </c>
      <c r="F155" s="49">
        <v>280.58</v>
      </c>
      <c r="G155" s="53"/>
      <c r="H155" s="53"/>
      <c r="I155" s="54" t="s">
        <v>33</v>
      </c>
      <c r="J155" s="55">
        <f t="shared" si="8"/>
        <v>1</v>
      </c>
      <c r="K155" s="53" t="s">
        <v>34</v>
      </c>
      <c r="L155" s="53" t="s">
        <v>4</v>
      </c>
      <c r="M155" s="56"/>
      <c r="N155" s="57"/>
      <c r="O155" s="57"/>
      <c r="P155" s="58"/>
      <c r="Q155" s="57"/>
      <c r="R155" s="57"/>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0">
        <f t="shared" si="9"/>
        <v>15993</v>
      </c>
      <c r="BB155" s="59">
        <f t="shared" si="10"/>
        <v>15993</v>
      </c>
      <c r="BC155" s="51" t="str">
        <f t="shared" si="11"/>
        <v>INR  Fifteen Thousand Nine Hundred &amp; Ninety Three  Only</v>
      </c>
      <c r="HZ155" s="14"/>
      <c r="IA155" s="14">
        <v>143</v>
      </c>
      <c r="IB155" s="14" t="s">
        <v>195</v>
      </c>
      <c r="IC155" s="14"/>
      <c r="ID155" s="14">
        <v>57</v>
      </c>
      <c r="IE155" s="13" t="s">
        <v>223</v>
      </c>
    </row>
    <row r="156" spans="1:239" s="13" customFormat="1" ht="15.75">
      <c r="A156" s="52">
        <v>144</v>
      </c>
      <c r="B156" s="61" t="s">
        <v>196</v>
      </c>
      <c r="C156" s="52"/>
      <c r="D156" s="47">
        <v>14</v>
      </c>
      <c r="E156" s="48" t="s">
        <v>223</v>
      </c>
      <c r="F156" s="49">
        <v>547.13</v>
      </c>
      <c r="G156" s="53"/>
      <c r="H156" s="53"/>
      <c r="I156" s="54" t="s">
        <v>33</v>
      </c>
      <c r="J156" s="55">
        <f t="shared" si="8"/>
        <v>1</v>
      </c>
      <c r="K156" s="53" t="s">
        <v>34</v>
      </c>
      <c r="L156" s="53" t="s">
        <v>4</v>
      </c>
      <c r="M156" s="56"/>
      <c r="N156" s="57"/>
      <c r="O156" s="57"/>
      <c r="P156" s="58"/>
      <c r="Q156" s="57"/>
      <c r="R156" s="57"/>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0">
        <f t="shared" si="9"/>
        <v>7660</v>
      </c>
      <c r="BB156" s="59">
        <f t="shared" si="10"/>
        <v>7660</v>
      </c>
      <c r="BC156" s="51" t="str">
        <f t="shared" si="11"/>
        <v>INR  Seven Thousand Six Hundred &amp; Sixty  Only</v>
      </c>
      <c r="HZ156" s="14"/>
      <c r="IA156" s="14">
        <v>144</v>
      </c>
      <c r="IB156" s="14" t="s">
        <v>196</v>
      </c>
      <c r="IC156" s="14"/>
      <c r="ID156" s="14">
        <v>14</v>
      </c>
      <c r="IE156" s="13" t="s">
        <v>223</v>
      </c>
    </row>
    <row r="157" spans="1:238" s="13" customFormat="1" ht="63">
      <c r="A157" s="52">
        <v>145</v>
      </c>
      <c r="B157" s="61" t="s">
        <v>197</v>
      </c>
      <c r="C157" s="52"/>
      <c r="D157" s="63"/>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5"/>
      <c r="HZ157" s="14"/>
      <c r="IA157" s="14">
        <v>145</v>
      </c>
      <c r="IB157" s="14" t="s">
        <v>197</v>
      </c>
      <c r="IC157" s="14"/>
      <c r="ID157" s="14"/>
    </row>
    <row r="158" spans="1:239" s="13" customFormat="1" ht="31.5">
      <c r="A158" s="52">
        <v>146</v>
      </c>
      <c r="B158" s="61" t="s">
        <v>198</v>
      </c>
      <c r="C158" s="52"/>
      <c r="D158" s="47">
        <v>10</v>
      </c>
      <c r="E158" s="48" t="s">
        <v>51</v>
      </c>
      <c r="F158" s="49">
        <v>4658.48</v>
      </c>
      <c r="G158" s="53"/>
      <c r="H158" s="53"/>
      <c r="I158" s="54" t="s">
        <v>33</v>
      </c>
      <c r="J158" s="55">
        <f t="shared" si="8"/>
        <v>1</v>
      </c>
      <c r="K158" s="53" t="s">
        <v>34</v>
      </c>
      <c r="L158" s="53" t="s">
        <v>4</v>
      </c>
      <c r="M158" s="56"/>
      <c r="N158" s="57"/>
      <c r="O158" s="57"/>
      <c r="P158" s="58"/>
      <c r="Q158" s="57"/>
      <c r="R158" s="57"/>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0">
        <f t="shared" si="9"/>
        <v>46585</v>
      </c>
      <c r="BB158" s="59">
        <f t="shared" si="10"/>
        <v>46585</v>
      </c>
      <c r="BC158" s="51" t="str">
        <f t="shared" si="11"/>
        <v>INR  Forty Six Thousand Five Hundred &amp; Eighty Five  Only</v>
      </c>
      <c r="HZ158" s="14"/>
      <c r="IA158" s="14">
        <v>146</v>
      </c>
      <c r="IB158" s="14" t="s">
        <v>198</v>
      </c>
      <c r="IC158" s="14"/>
      <c r="ID158" s="14">
        <v>10</v>
      </c>
      <c r="IE158" s="13" t="s">
        <v>51</v>
      </c>
    </row>
    <row r="159" spans="1:239" s="13" customFormat="1" ht="63">
      <c r="A159" s="52">
        <v>147</v>
      </c>
      <c r="B159" s="61" t="s">
        <v>54</v>
      </c>
      <c r="C159" s="52"/>
      <c r="D159" s="47">
        <v>150</v>
      </c>
      <c r="E159" s="48" t="s">
        <v>222</v>
      </c>
      <c r="F159" s="49">
        <v>19.29</v>
      </c>
      <c r="G159" s="53"/>
      <c r="H159" s="53"/>
      <c r="I159" s="54" t="s">
        <v>33</v>
      </c>
      <c r="J159" s="55">
        <f t="shared" si="8"/>
        <v>1</v>
      </c>
      <c r="K159" s="53" t="s">
        <v>34</v>
      </c>
      <c r="L159" s="53" t="s">
        <v>4</v>
      </c>
      <c r="M159" s="56"/>
      <c r="N159" s="57"/>
      <c r="O159" s="57"/>
      <c r="P159" s="58"/>
      <c r="Q159" s="57"/>
      <c r="R159" s="57"/>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0">
        <f t="shared" si="9"/>
        <v>2894</v>
      </c>
      <c r="BB159" s="59">
        <f t="shared" si="10"/>
        <v>2894</v>
      </c>
      <c r="BC159" s="51" t="str">
        <f t="shared" si="11"/>
        <v>INR  Two Thousand Eight Hundred &amp; Ninety Four  Only</v>
      </c>
      <c r="HZ159" s="14"/>
      <c r="IA159" s="14">
        <v>147</v>
      </c>
      <c r="IB159" s="14" t="s">
        <v>54</v>
      </c>
      <c r="IC159" s="14"/>
      <c r="ID159" s="14">
        <v>150</v>
      </c>
      <c r="IE159" s="13" t="s">
        <v>222</v>
      </c>
    </row>
    <row r="160" spans="1:239" s="13" customFormat="1" ht="47.25">
      <c r="A160" s="52">
        <v>148</v>
      </c>
      <c r="B160" s="61" t="s">
        <v>55</v>
      </c>
      <c r="C160" s="52"/>
      <c r="D160" s="47">
        <v>20</v>
      </c>
      <c r="E160" s="48" t="s">
        <v>51</v>
      </c>
      <c r="F160" s="49">
        <v>81.54</v>
      </c>
      <c r="G160" s="53"/>
      <c r="H160" s="53"/>
      <c r="I160" s="54" t="s">
        <v>33</v>
      </c>
      <c r="J160" s="55">
        <f t="shared" si="8"/>
        <v>1</v>
      </c>
      <c r="K160" s="53" t="s">
        <v>34</v>
      </c>
      <c r="L160" s="53" t="s">
        <v>4</v>
      </c>
      <c r="M160" s="56"/>
      <c r="N160" s="57"/>
      <c r="O160" s="57"/>
      <c r="P160" s="58"/>
      <c r="Q160" s="57"/>
      <c r="R160" s="57"/>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0">
        <f t="shared" si="9"/>
        <v>1631</v>
      </c>
      <c r="BB160" s="59">
        <f t="shared" si="10"/>
        <v>1631</v>
      </c>
      <c r="BC160" s="51" t="str">
        <f t="shared" si="11"/>
        <v>INR  One Thousand Six Hundred &amp; Thirty One  Only</v>
      </c>
      <c r="HZ160" s="14"/>
      <c r="IA160" s="14">
        <v>148</v>
      </c>
      <c r="IB160" s="14" t="s">
        <v>55</v>
      </c>
      <c r="IC160" s="14"/>
      <c r="ID160" s="14">
        <v>20</v>
      </c>
      <c r="IE160" s="13" t="s">
        <v>51</v>
      </c>
    </row>
    <row r="161" spans="1:238" s="13" customFormat="1" ht="63">
      <c r="A161" s="52">
        <v>149</v>
      </c>
      <c r="B161" s="61" t="s">
        <v>199</v>
      </c>
      <c r="C161" s="52"/>
      <c r="D161" s="63"/>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5"/>
      <c r="HZ161" s="14"/>
      <c r="IA161" s="14">
        <v>149</v>
      </c>
      <c r="IB161" s="14" t="s">
        <v>199</v>
      </c>
      <c r="IC161" s="14"/>
      <c r="ID161" s="14"/>
    </row>
    <row r="162" spans="1:239" s="13" customFormat="1" ht="31.5">
      <c r="A162" s="52">
        <v>150</v>
      </c>
      <c r="B162" s="61" t="s">
        <v>200</v>
      </c>
      <c r="C162" s="52"/>
      <c r="D162" s="47">
        <v>8</v>
      </c>
      <c r="E162" s="48" t="s">
        <v>223</v>
      </c>
      <c r="F162" s="49">
        <v>224.46</v>
      </c>
      <c r="G162" s="53"/>
      <c r="H162" s="53"/>
      <c r="I162" s="54" t="s">
        <v>33</v>
      </c>
      <c r="J162" s="55">
        <f t="shared" si="8"/>
        <v>1</v>
      </c>
      <c r="K162" s="53" t="s">
        <v>34</v>
      </c>
      <c r="L162" s="53" t="s">
        <v>4</v>
      </c>
      <c r="M162" s="56"/>
      <c r="N162" s="57"/>
      <c r="O162" s="57"/>
      <c r="P162" s="58"/>
      <c r="Q162" s="57"/>
      <c r="R162" s="57"/>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0">
        <f t="shared" si="9"/>
        <v>1796</v>
      </c>
      <c r="BB162" s="59">
        <f t="shared" si="10"/>
        <v>1796</v>
      </c>
      <c r="BC162" s="51" t="str">
        <f t="shared" si="11"/>
        <v>INR  One Thousand Seven Hundred &amp; Ninety Six  Only</v>
      </c>
      <c r="HZ162" s="14"/>
      <c r="IA162" s="14">
        <v>150</v>
      </c>
      <c r="IB162" s="14" t="s">
        <v>200</v>
      </c>
      <c r="IC162" s="14"/>
      <c r="ID162" s="14">
        <v>8</v>
      </c>
      <c r="IE162" s="13" t="s">
        <v>223</v>
      </c>
    </row>
    <row r="163" spans="1:239" s="13" customFormat="1" ht="15.75">
      <c r="A163" s="52">
        <v>151</v>
      </c>
      <c r="B163" s="61" t="s">
        <v>201</v>
      </c>
      <c r="C163" s="52"/>
      <c r="D163" s="47">
        <v>2</v>
      </c>
      <c r="E163" s="48" t="s">
        <v>51</v>
      </c>
      <c r="F163" s="49">
        <v>1574.75</v>
      </c>
      <c r="G163" s="53"/>
      <c r="H163" s="53"/>
      <c r="I163" s="54" t="s">
        <v>33</v>
      </c>
      <c r="J163" s="55">
        <f t="shared" si="8"/>
        <v>1</v>
      </c>
      <c r="K163" s="53" t="s">
        <v>34</v>
      </c>
      <c r="L163" s="53" t="s">
        <v>4</v>
      </c>
      <c r="M163" s="56"/>
      <c r="N163" s="57"/>
      <c r="O163" s="57"/>
      <c r="P163" s="58"/>
      <c r="Q163" s="57"/>
      <c r="R163" s="57"/>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0">
        <f t="shared" si="9"/>
        <v>3150</v>
      </c>
      <c r="BB163" s="59">
        <f t="shared" si="10"/>
        <v>3150</v>
      </c>
      <c r="BC163" s="51" t="str">
        <f t="shared" si="11"/>
        <v>INR  Three Thousand One Hundred &amp; Fifty  Only</v>
      </c>
      <c r="HZ163" s="14"/>
      <c r="IA163" s="14">
        <v>151</v>
      </c>
      <c r="IB163" s="14" t="s">
        <v>201</v>
      </c>
      <c r="IC163" s="14"/>
      <c r="ID163" s="14">
        <v>2</v>
      </c>
      <c r="IE163" s="13" t="s">
        <v>51</v>
      </c>
    </row>
    <row r="164" spans="1:239" s="13" customFormat="1" ht="15.75">
      <c r="A164" s="52">
        <v>152</v>
      </c>
      <c r="B164" s="61" t="s">
        <v>202</v>
      </c>
      <c r="C164" s="52"/>
      <c r="D164" s="47">
        <v>1</v>
      </c>
      <c r="E164" s="48" t="s">
        <v>51</v>
      </c>
      <c r="F164" s="49">
        <v>3038.14</v>
      </c>
      <c r="G164" s="53"/>
      <c r="H164" s="53"/>
      <c r="I164" s="54" t="s">
        <v>33</v>
      </c>
      <c r="J164" s="55">
        <f t="shared" si="8"/>
        <v>1</v>
      </c>
      <c r="K164" s="53" t="s">
        <v>34</v>
      </c>
      <c r="L164" s="53" t="s">
        <v>4</v>
      </c>
      <c r="M164" s="56"/>
      <c r="N164" s="57"/>
      <c r="O164" s="57"/>
      <c r="P164" s="58"/>
      <c r="Q164" s="57"/>
      <c r="R164" s="57"/>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0">
        <f t="shared" si="9"/>
        <v>3038</v>
      </c>
      <c r="BB164" s="59">
        <f t="shared" si="10"/>
        <v>3038</v>
      </c>
      <c r="BC164" s="51" t="str">
        <f t="shared" si="11"/>
        <v>INR  Three Thousand  &amp;Thirty Eight  Only</v>
      </c>
      <c r="HZ164" s="14"/>
      <c r="IA164" s="14">
        <v>152</v>
      </c>
      <c r="IB164" s="14" t="s">
        <v>202</v>
      </c>
      <c r="IC164" s="14"/>
      <c r="ID164" s="14">
        <v>1</v>
      </c>
      <c r="IE164" s="13" t="s">
        <v>51</v>
      </c>
    </row>
    <row r="165" spans="1:239" s="13" customFormat="1" ht="31.5">
      <c r="A165" s="52">
        <v>153</v>
      </c>
      <c r="B165" s="61" t="s">
        <v>203</v>
      </c>
      <c r="C165" s="52"/>
      <c r="D165" s="47">
        <v>2</v>
      </c>
      <c r="E165" s="48" t="s">
        <v>51</v>
      </c>
      <c r="F165" s="49">
        <v>910.13</v>
      </c>
      <c r="G165" s="53"/>
      <c r="H165" s="53"/>
      <c r="I165" s="54" t="s">
        <v>33</v>
      </c>
      <c r="J165" s="55">
        <f t="shared" si="8"/>
        <v>1</v>
      </c>
      <c r="K165" s="53" t="s">
        <v>34</v>
      </c>
      <c r="L165" s="53" t="s">
        <v>4</v>
      </c>
      <c r="M165" s="56"/>
      <c r="N165" s="57"/>
      <c r="O165" s="57"/>
      <c r="P165" s="58"/>
      <c r="Q165" s="57"/>
      <c r="R165" s="57"/>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0">
        <f t="shared" si="9"/>
        <v>1820</v>
      </c>
      <c r="BB165" s="59">
        <f t="shared" si="10"/>
        <v>1820</v>
      </c>
      <c r="BC165" s="51" t="str">
        <f t="shared" si="11"/>
        <v>INR  One Thousand Eight Hundred &amp; Twenty  Only</v>
      </c>
      <c r="HZ165" s="14"/>
      <c r="IA165" s="14">
        <v>153</v>
      </c>
      <c r="IB165" s="14" t="s">
        <v>203</v>
      </c>
      <c r="IC165" s="14"/>
      <c r="ID165" s="14">
        <v>2</v>
      </c>
      <c r="IE165" s="13" t="s">
        <v>51</v>
      </c>
    </row>
    <row r="166" spans="1:238" s="13" customFormat="1" ht="78.75">
      <c r="A166" s="52">
        <v>154</v>
      </c>
      <c r="B166" s="61" t="s">
        <v>204</v>
      </c>
      <c r="C166" s="52"/>
      <c r="D166" s="63"/>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5"/>
      <c r="HZ166" s="14"/>
      <c r="IA166" s="14">
        <v>154</v>
      </c>
      <c r="IB166" s="14" t="s">
        <v>204</v>
      </c>
      <c r="IC166" s="14"/>
      <c r="ID166" s="14"/>
    </row>
    <row r="167" spans="1:239" s="13" customFormat="1" ht="15.75">
      <c r="A167" s="52">
        <v>155</v>
      </c>
      <c r="B167" s="61" t="s">
        <v>205</v>
      </c>
      <c r="C167" s="52"/>
      <c r="D167" s="47">
        <v>1</v>
      </c>
      <c r="E167" s="48" t="s">
        <v>223</v>
      </c>
      <c r="F167" s="49">
        <v>2256.03</v>
      </c>
      <c r="G167" s="53"/>
      <c r="H167" s="53"/>
      <c r="I167" s="54" t="s">
        <v>33</v>
      </c>
      <c r="J167" s="55">
        <f t="shared" si="8"/>
        <v>1</v>
      </c>
      <c r="K167" s="53" t="s">
        <v>34</v>
      </c>
      <c r="L167" s="53" t="s">
        <v>4</v>
      </c>
      <c r="M167" s="56"/>
      <c r="N167" s="57"/>
      <c r="O167" s="57"/>
      <c r="P167" s="58"/>
      <c r="Q167" s="57"/>
      <c r="R167" s="57"/>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0">
        <f t="shared" si="9"/>
        <v>2256</v>
      </c>
      <c r="BB167" s="59">
        <f t="shared" si="10"/>
        <v>2256</v>
      </c>
      <c r="BC167" s="51" t="str">
        <f t="shared" si="11"/>
        <v>INR  Two Thousand Two Hundred &amp; Fifty Six  Only</v>
      </c>
      <c r="HZ167" s="14"/>
      <c r="IA167" s="14">
        <v>155</v>
      </c>
      <c r="IB167" s="14" t="s">
        <v>205</v>
      </c>
      <c r="IC167" s="14"/>
      <c r="ID167" s="14">
        <v>1</v>
      </c>
      <c r="IE167" s="13" t="s">
        <v>223</v>
      </c>
    </row>
    <row r="168" spans="1:239" s="13" customFormat="1" ht="214.5" customHeight="1">
      <c r="A168" s="52">
        <v>156</v>
      </c>
      <c r="B168" s="61" t="s">
        <v>206</v>
      </c>
      <c r="C168" s="52"/>
      <c r="D168" s="47">
        <v>4</v>
      </c>
      <c r="E168" s="48" t="s">
        <v>224</v>
      </c>
      <c r="F168" s="49">
        <v>2393.69</v>
      </c>
      <c r="G168" s="53"/>
      <c r="H168" s="53"/>
      <c r="I168" s="54" t="s">
        <v>33</v>
      </c>
      <c r="J168" s="55">
        <f t="shared" si="8"/>
        <v>1</v>
      </c>
      <c r="K168" s="53" t="s">
        <v>34</v>
      </c>
      <c r="L168" s="53" t="s">
        <v>4</v>
      </c>
      <c r="M168" s="56"/>
      <c r="N168" s="57"/>
      <c r="O168" s="57"/>
      <c r="P168" s="58"/>
      <c r="Q168" s="57"/>
      <c r="R168" s="57"/>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0">
        <f t="shared" si="9"/>
        <v>9575</v>
      </c>
      <c r="BB168" s="59">
        <f t="shared" si="10"/>
        <v>9575</v>
      </c>
      <c r="BC168" s="51" t="str">
        <f t="shared" si="11"/>
        <v>INR  Nine Thousand Five Hundred &amp; Seventy Five  Only</v>
      </c>
      <c r="HZ168" s="14"/>
      <c r="IA168" s="14">
        <v>156</v>
      </c>
      <c r="IB168" s="62" t="s">
        <v>206</v>
      </c>
      <c r="IC168" s="14"/>
      <c r="ID168" s="14">
        <v>4</v>
      </c>
      <c r="IE168" s="13" t="s">
        <v>224</v>
      </c>
    </row>
    <row r="169" spans="1:238" s="13" customFormat="1" ht="31.5">
      <c r="A169" s="52">
        <v>157</v>
      </c>
      <c r="B169" s="61" t="s">
        <v>207</v>
      </c>
      <c r="C169" s="52"/>
      <c r="D169" s="63"/>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5"/>
      <c r="HZ169" s="14"/>
      <c r="IA169" s="14">
        <v>157</v>
      </c>
      <c r="IB169" s="14" t="s">
        <v>207</v>
      </c>
      <c r="IC169" s="14"/>
      <c r="ID169" s="14"/>
    </row>
    <row r="170" spans="1:239" s="13" customFormat="1" ht="15.75">
      <c r="A170" s="52">
        <v>158</v>
      </c>
      <c r="B170" s="61" t="s">
        <v>208</v>
      </c>
      <c r="C170" s="52"/>
      <c r="D170" s="47">
        <v>8</v>
      </c>
      <c r="E170" s="48" t="s">
        <v>222</v>
      </c>
      <c r="F170" s="49">
        <v>71.02</v>
      </c>
      <c r="G170" s="53"/>
      <c r="H170" s="53"/>
      <c r="I170" s="54" t="s">
        <v>33</v>
      </c>
      <c r="J170" s="55">
        <f t="shared" si="8"/>
        <v>1</v>
      </c>
      <c r="K170" s="53" t="s">
        <v>34</v>
      </c>
      <c r="L170" s="53" t="s">
        <v>4</v>
      </c>
      <c r="M170" s="56"/>
      <c r="N170" s="57"/>
      <c r="O170" s="57"/>
      <c r="P170" s="58"/>
      <c r="Q170" s="57"/>
      <c r="R170" s="57"/>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0">
        <f t="shared" si="9"/>
        <v>568</v>
      </c>
      <c r="BB170" s="59">
        <f t="shared" si="10"/>
        <v>568</v>
      </c>
      <c r="BC170" s="51" t="str">
        <f t="shared" si="11"/>
        <v>INR  Five Hundred &amp; Sixty Eight  Only</v>
      </c>
      <c r="HZ170" s="14"/>
      <c r="IA170" s="14">
        <v>158</v>
      </c>
      <c r="IB170" s="14" t="s">
        <v>208</v>
      </c>
      <c r="IC170" s="14"/>
      <c r="ID170" s="14">
        <v>8</v>
      </c>
      <c r="IE170" s="13" t="s">
        <v>222</v>
      </c>
    </row>
    <row r="171" spans="1:239" s="13" customFormat="1" ht="15.75">
      <c r="A171" s="52">
        <v>159</v>
      </c>
      <c r="B171" s="61" t="s">
        <v>209</v>
      </c>
      <c r="C171" s="52"/>
      <c r="D171" s="47">
        <v>8</v>
      </c>
      <c r="E171" s="48" t="s">
        <v>222</v>
      </c>
      <c r="F171" s="49">
        <v>83.3</v>
      </c>
      <c r="G171" s="53"/>
      <c r="H171" s="53"/>
      <c r="I171" s="54" t="s">
        <v>33</v>
      </c>
      <c r="J171" s="55">
        <f t="shared" si="8"/>
        <v>1</v>
      </c>
      <c r="K171" s="53" t="s">
        <v>34</v>
      </c>
      <c r="L171" s="53" t="s">
        <v>4</v>
      </c>
      <c r="M171" s="56"/>
      <c r="N171" s="57"/>
      <c r="O171" s="57"/>
      <c r="P171" s="58"/>
      <c r="Q171" s="57"/>
      <c r="R171" s="57"/>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0">
        <f t="shared" si="9"/>
        <v>666</v>
      </c>
      <c r="BB171" s="59">
        <f t="shared" si="10"/>
        <v>666</v>
      </c>
      <c r="BC171" s="51" t="str">
        <f t="shared" si="11"/>
        <v>INR  Six Hundred &amp; Sixty Six  Only</v>
      </c>
      <c r="HZ171" s="14"/>
      <c r="IA171" s="14">
        <v>159</v>
      </c>
      <c r="IB171" s="14" t="s">
        <v>209</v>
      </c>
      <c r="IC171" s="14"/>
      <c r="ID171" s="14">
        <v>8</v>
      </c>
      <c r="IE171" s="13" t="s">
        <v>222</v>
      </c>
    </row>
    <row r="172" spans="1:238" s="13" customFormat="1" ht="31.5">
      <c r="A172" s="52">
        <v>160</v>
      </c>
      <c r="B172" s="61" t="s">
        <v>53</v>
      </c>
      <c r="C172" s="52"/>
      <c r="D172" s="63"/>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5"/>
      <c r="HZ172" s="14"/>
      <c r="IA172" s="14">
        <v>160</v>
      </c>
      <c r="IB172" s="14" t="s">
        <v>53</v>
      </c>
      <c r="IC172" s="14"/>
      <c r="ID172" s="14"/>
    </row>
    <row r="173" spans="1:239" s="13" customFormat="1" ht="15.75">
      <c r="A173" s="52">
        <v>161</v>
      </c>
      <c r="B173" s="61" t="s">
        <v>210</v>
      </c>
      <c r="C173" s="52"/>
      <c r="D173" s="47">
        <v>22</v>
      </c>
      <c r="E173" s="48" t="s">
        <v>51</v>
      </c>
      <c r="F173" s="49">
        <v>33.32</v>
      </c>
      <c r="G173" s="53"/>
      <c r="H173" s="53"/>
      <c r="I173" s="54" t="s">
        <v>33</v>
      </c>
      <c r="J173" s="55">
        <f t="shared" si="8"/>
        <v>1</v>
      </c>
      <c r="K173" s="53" t="s">
        <v>34</v>
      </c>
      <c r="L173" s="53" t="s">
        <v>4</v>
      </c>
      <c r="M173" s="56"/>
      <c r="N173" s="57"/>
      <c r="O173" s="57"/>
      <c r="P173" s="58"/>
      <c r="Q173" s="57"/>
      <c r="R173" s="57"/>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0">
        <f t="shared" si="9"/>
        <v>733</v>
      </c>
      <c r="BB173" s="59">
        <f t="shared" si="10"/>
        <v>733</v>
      </c>
      <c r="BC173" s="51" t="str">
        <f t="shared" si="11"/>
        <v>INR  Seven Hundred &amp; Thirty Three  Only</v>
      </c>
      <c r="HZ173" s="14"/>
      <c r="IA173" s="14">
        <v>161</v>
      </c>
      <c r="IB173" s="14" t="s">
        <v>210</v>
      </c>
      <c r="IC173" s="14"/>
      <c r="ID173" s="14">
        <v>22</v>
      </c>
      <c r="IE173" s="13" t="s">
        <v>51</v>
      </c>
    </row>
    <row r="174" spans="1:239" s="13" customFormat="1" ht="47.25">
      <c r="A174" s="52">
        <v>162</v>
      </c>
      <c r="B174" s="61" t="s">
        <v>211</v>
      </c>
      <c r="C174" s="52"/>
      <c r="D174" s="47">
        <v>14</v>
      </c>
      <c r="E174" s="48" t="s">
        <v>51</v>
      </c>
      <c r="F174" s="49">
        <v>96.45</v>
      </c>
      <c r="G174" s="53"/>
      <c r="H174" s="53"/>
      <c r="I174" s="54" t="s">
        <v>33</v>
      </c>
      <c r="J174" s="55">
        <f t="shared" si="8"/>
        <v>1</v>
      </c>
      <c r="K174" s="53" t="s">
        <v>34</v>
      </c>
      <c r="L174" s="53" t="s">
        <v>4</v>
      </c>
      <c r="M174" s="56"/>
      <c r="N174" s="57"/>
      <c r="O174" s="57"/>
      <c r="P174" s="58"/>
      <c r="Q174" s="57"/>
      <c r="R174" s="57"/>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0">
        <f t="shared" si="9"/>
        <v>1350</v>
      </c>
      <c r="BB174" s="59">
        <f t="shared" si="10"/>
        <v>1350</v>
      </c>
      <c r="BC174" s="51" t="str">
        <f t="shared" si="11"/>
        <v>INR  One Thousand Three Hundred &amp; Fifty  Only</v>
      </c>
      <c r="HZ174" s="14"/>
      <c r="IA174" s="14">
        <v>162</v>
      </c>
      <c r="IB174" s="14" t="s">
        <v>211</v>
      </c>
      <c r="IC174" s="14"/>
      <c r="ID174" s="14">
        <v>14</v>
      </c>
      <c r="IE174" s="13" t="s">
        <v>51</v>
      </c>
    </row>
    <row r="175" spans="1:239" s="13" customFormat="1" ht="47.25">
      <c r="A175" s="52">
        <v>163</v>
      </c>
      <c r="B175" s="61" t="s">
        <v>212</v>
      </c>
      <c r="C175" s="52"/>
      <c r="D175" s="47">
        <v>20</v>
      </c>
      <c r="E175" s="48" t="s">
        <v>222</v>
      </c>
      <c r="F175" s="49">
        <v>31.57</v>
      </c>
      <c r="G175" s="53"/>
      <c r="H175" s="53"/>
      <c r="I175" s="54" t="s">
        <v>33</v>
      </c>
      <c r="J175" s="55">
        <f t="shared" si="8"/>
        <v>1</v>
      </c>
      <c r="K175" s="53" t="s">
        <v>34</v>
      </c>
      <c r="L175" s="53" t="s">
        <v>4</v>
      </c>
      <c r="M175" s="56"/>
      <c r="N175" s="57"/>
      <c r="O175" s="57"/>
      <c r="P175" s="58"/>
      <c r="Q175" s="57"/>
      <c r="R175" s="57"/>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0">
        <f t="shared" si="9"/>
        <v>631</v>
      </c>
      <c r="BB175" s="59">
        <f t="shared" si="10"/>
        <v>631</v>
      </c>
      <c r="BC175" s="51" t="str">
        <f t="shared" si="11"/>
        <v>INR  Six Hundred &amp; Thirty One  Only</v>
      </c>
      <c r="HZ175" s="14"/>
      <c r="IA175" s="14">
        <v>163</v>
      </c>
      <c r="IB175" s="14" t="s">
        <v>212</v>
      </c>
      <c r="IC175" s="14"/>
      <c r="ID175" s="14">
        <v>20</v>
      </c>
      <c r="IE175" s="13" t="s">
        <v>222</v>
      </c>
    </row>
    <row r="176" spans="1:239" s="13" customFormat="1" ht="31.5">
      <c r="A176" s="52">
        <v>164</v>
      </c>
      <c r="B176" s="61" t="s">
        <v>213</v>
      </c>
      <c r="C176" s="52"/>
      <c r="D176" s="47">
        <v>20</v>
      </c>
      <c r="E176" s="48" t="s">
        <v>222</v>
      </c>
      <c r="F176" s="49">
        <v>115.74</v>
      </c>
      <c r="G176" s="53"/>
      <c r="H176" s="53"/>
      <c r="I176" s="54" t="s">
        <v>33</v>
      </c>
      <c r="J176" s="55">
        <f t="shared" si="8"/>
        <v>1</v>
      </c>
      <c r="K176" s="53" t="s">
        <v>34</v>
      </c>
      <c r="L176" s="53" t="s">
        <v>4</v>
      </c>
      <c r="M176" s="56"/>
      <c r="N176" s="57"/>
      <c r="O176" s="57"/>
      <c r="P176" s="58"/>
      <c r="Q176" s="57"/>
      <c r="R176" s="57"/>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0">
        <f t="shared" si="9"/>
        <v>2315</v>
      </c>
      <c r="BB176" s="59">
        <f t="shared" si="10"/>
        <v>2315</v>
      </c>
      <c r="BC176" s="51" t="str">
        <f t="shared" si="11"/>
        <v>INR  Two Thousand Three Hundred &amp; Fifteen  Only</v>
      </c>
      <c r="HZ176" s="14"/>
      <c r="IA176" s="14">
        <v>164</v>
      </c>
      <c r="IB176" s="14" t="s">
        <v>213</v>
      </c>
      <c r="IC176" s="14"/>
      <c r="ID176" s="14">
        <v>20</v>
      </c>
      <c r="IE176" s="13" t="s">
        <v>222</v>
      </c>
    </row>
    <row r="177" spans="1:239" s="13" customFormat="1" ht="63">
      <c r="A177" s="52">
        <v>165</v>
      </c>
      <c r="B177" s="61" t="s">
        <v>214</v>
      </c>
      <c r="C177" s="52"/>
      <c r="D177" s="47">
        <v>1</v>
      </c>
      <c r="E177" s="48" t="s">
        <v>51</v>
      </c>
      <c r="F177" s="49">
        <v>244.63</v>
      </c>
      <c r="G177" s="53"/>
      <c r="H177" s="53"/>
      <c r="I177" s="54" t="s">
        <v>33</v>
      </c>
      <c r="J177" s="55">
        <f t="shared" si="8"/>
        <v>1</v>
      </c>
      <c r="K177" s="53" t="s">
        <v>34</v>
      </c>
      <c r="L177" s="53" t="s">
        <v>4</v>
      </c>
      <c r="M177" s="56"/>
      <c r="N177" s="57"/>
      <c r="O177" s="57"/>
      <c r="P177" s="58"/>
      <c r="Q177" s="57"/>
      <c r="R177" s="57"/>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0">
        <f t="shared" si="9"/>
        <v>245</v>
      </c>
      <c r="BB177" s="59">
        <f t="shared" si="10"/>
        <v>245</v>
      </c>
      <c r="BC177" s="51" t="str">
        <f t="shared" si="11"/>
        <v>INR  Two Hundred &amp; Forty Five  Only</v>
      </c>
      <c r="HZ177" s="14"/>
      <c r="IA177" s="14">
        <v>165</v>
      </c>
      <c r="IB177" s="14" t="s">
        <v>214</v>
      </c>
      <c r="IC177" s="14"/>
      <c r="ID177" s="14">
        <v>1</v>
      </c>
      <c r="IE177" s="13" t="s">
        <v>51</v>
      </c>
    </row>
    <row r="178" spans="1:239" s="13" customFormat="1" ht="31.5">
      <c r="A178" s="52">
        <v>166</v>
      </c>
      <c r="B178" s="61" t="s">
        <v>215</v>
      </c>
      <c r="C178" s="52"/>
      <c r="D178" s="47">
        <v>1</v>
      </c>
      <c r="E178" s="48" t="s">
        <v>51</v>
      </c>
      <c r="F178" s="49">
        <v>296.36</v>
      </c>
      <c r="G178" s="53"/>
      <c r="H178" s="53"/>
      <c r="I178" s="54" t="s">
        <v>33</v>
      </c>
      <c r="J178" s="55">
        <f t="shared" si="8"/>
        <v>1</v>
      </c>
      <c r="K178" s="53" t="s">
        <v>34</v>
      </c>
      <c r="L178" s="53" t="s">
        <v>4</v>
      </c>
      <c r="M178" s="56"/>
      <c r="N178" s="57"/>
      <c r="O178" s="57"/>
      <c r="P178" s="58"/>
      <c r="Q178" s="57"/>
      <c r="R178" s="57"/>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0">
        <f t="shared" si="9"/>
        <v>296</v>
      </c>
      <c r="BB178" s="59">
        <f t="shared" si="10"/>
        <v>296</v>
      </c>
      <c r="BC178" s="51" t="str">
        <f t="shared" si="11"/>
        <v>INR  Two Hundred &amp; Ninety Six  Only</v>
      </c>
      <c r="HZ178" s="14"/>
      <c r="IA178" s="14">
        <v>166</v>
      </c>
      <c r="IB178" s="14" t="s">
        <v>215</v>
      </c>
      <c r="IC178" s="14"/>
      <c r="ID178" s="14">
        <v>1</v>
      </c>
      <c r="IE178" s="13" t="s">
        <v>51</v>
      </c>
    </row>
    <row r="179" spans="1:239" s="13" customFormat="1" ht="31.5">
      <c r="A179" s="52">
        <v>167</v>
      </c>
      <c r="B179" s="61" t="s">
        <v>216</v>
      </c>
      <c r="C179" s="52"/>
      <c r="D179" s="47">
        <v>1</v>
      </c>
      <c r="E179" s="48" t="s">
        <v>51</v>
      </c>
      <c r="F179" s="49">
        <v>261.29</v>
      </c>
      <c r="G179" s="53"/>
      <c r="H179" s="53"/>
      <c r="I179" s="54" t="s">
        <v>33</v>
      </c>
      <c r="J179" s="55">
        <f t="shared" si="8"/>
        <v>1</v>
      </c>
      <c r="K179" s="53" t="s">
        <v>34</v>
      </c>
      <c r="L179" s="53" t="s">
        <v>4</v>
      </c>
      <c r="M179" s="56"/>
      <c r="N179" s="57"/>
      <c r="O179" s="57"/>
      <c r="P179" s="58"/>
      <c r="Q179" s="57"/>
      <c r="R179" s="57"/>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0">
        <f t="shared" si="9"/>
        <v>261</v>
      </c>
      <c r="BB179" s="59">
        <f t="shared" si="10"/>
        <v>261</v>
      </c>
      <c r="BC179" s="51" t="str">
        <f t="shared" si="11"/>
        <v>INR  Two Hundred &amp; Sixty One  Only</v>
      </c>
      <c r="HZ179" s="14"/>
      <c r="IA179" s="14">
        <v>167</v>
      </c>
      <c r="IB179" s="14" t="s">
        <v>216</v>
      </c>
      <c r="IC179" s="14"/>
      <c r="ID179" s="14">
        <v>1</v>
      </c>
      <c r="IE179" s="13" t="s">
        <v>51</v>
      </c>
    </row>
    <row r="180" spans="1:238" s="13" customFormat="1" ht="31.5">
      <c r="A180" s="52">
        <v>168</v>
      </c>
      <c r="B180" s="61" t="s">
        <v>217</v>
      </c>
      <c r="C180" s="52"/>
      <c r="D180" s="63"/>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5"/>
      <c r="HZ180" s="14"/>
      <c r="IA180" s="14">
        <v>168</v>
      </c>
      <c r="IB180" s="14" t="s">
        <v>217</v>
      </c>
      <c r="IC180" s="14"/>
      <c r="ID180" s="14"/>
    </row>
    <row r="181" spans="1:239" s="13" customFormat="1" ht="31.5">
      <c r="A181" s="52">
        <v>169</v>
      </c>
      <c r="B181" s="61" t="s">
        <v>218</v>
      </c>
      <c r="C181" s="52"/>
      <c r="D181" s="47">
        <v>50</v>
      </c>
      <c r="E181" s="48" t="s">
        <v>221</v>
      </c>
      <c r="F181" s="49">
        <v>49.98</v>
      </c>
      <c r="G181" s="53"/>
      <c r="H181" s="53"/>
      <c r="I181" s="54" t="s">
        <v>33</v>
      </c>
      <c r="J181" s="55">
        <f t="shared" si="8"/>
        <v>1</v>
      </c>
      <c r="K181" s="53" t="s">
        <v>34</v>
      </c>
      <c r="L181" s="53" t="s">
        <v>4</v>
      </c>
      <c r="M181" s="56"/>
      <c r="N181" s="57"/>
      <c r="O181" s="57"/>
      <c r="P181" s="58"/>
      <c r="Q181" s="57"/>
      <c r="R181" s="57"/>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0">
        <f t="shared" si="9"/>
        <v>2499</v>
      </c>
      <c r="BB181" s="59">
        <f t="shared" si="10"/>
        <v>2499</v>
      </c>
      <c r="BC181" s="51" t="str">
        <f t="shared" si="11"/>
        <v>INR  Two Thousand Four Hundred &amp; Ninety Nine  Only</v>
      </c>
      <c r="HZ181" s="14"/>
      <c r="IA181" s="14">
        <v>169</v>
      </c>
      <c r="IB181" s="14" t="s">
        <v>218</v>
      </c>
      <c r="IC181" s="14"/>
      <c r="ID181" s="14">
        <v>50</v>
      </c>
      <c r="IE181" s="13" t="s">
        <v>221</v>
      </c>
    </row>
    <row r="182" spans="1:239" s="13" customFormat="1" ht="15.75">
      <c r="A182" s="52">
        <v>170</v>
      </c>
      <c r="B182" s="61" t="s">
        <v>219</v>
      </c>
      <c r="C182" s="52"/>
      <c r="D182" s="47">
        <v>50</v>
      </c>
      <c r="E182" s="48" t="s">
        <v>221</v>
      </c>
      <c r="F182" s="49">
        <v>84.17</v>
      </c>
      <c r="G182" s="53"/>
      <c r="H182" s="53"/>
      <c r="I182" s="54" t="s">
        <v>33</v>
      </c>
      <c r="J182" s="55">
        <f t="shared" si="8"/>
        <v>1</v>
      </c>
      <c r="K182" s="53" t="s">
        <v>34</v>
      </c>
      <c r="L182" s="53" t="s">
        <v>4</v>
      </c>
      <c r="M182" s="56"/>
      <c r="N182" s="57"/>
      <c r="O182" s="57"/>
      <c r="P182" s="58"/>
      <c r="Q182" s="57"/>
      <c r="R182" s="57"/>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0">
        <f t="shared" si="9"/>
        <v>4209</v>
      </c>
      <c r="BB182" s="59">
        <f t="shared" si="10"/>
        <v>4209</v>
      </c>
      <c r="BC182" s="51" t="str">
        <f t="shared" si="11"/>
        <v>INR  Four Thousand Two Hundred &amp; Nine  Only</v>
      </c>
      <c r="HZ182" s="14"/>
      <c r="IA182" s="14">
        <v>170</v>
      </c>
      <c r="IB182" s="14" t="s">
        <v>219</v>
      </c>
      <c r="IC182" s="14"/>
      <c r="ID182" s="14">
        <v>50</v>
      </c>
      <c r="IE182" s="13" t="s">
        <v>221</v>
      </c>
    </row>
    <row r="183" spans="1:239" s="13" customFormat="1" ht="31.5">
      <c r="A183" s="52">
        <v>171</v>
      </c>
      <c r="B183" s="61" t="s">
        <v>220</v>
      </c>
      <c r="C183" s="52"/>
      <c r="D183" s="47">
        <v>50</v>
      </c>
      <c r="E183" s="48" t="s">
        <v>221</v>
      </c>
      <c r="F183" s="49">
        <v>117.49</v>
      </c>
      <c r="G183" s="53"/>
      <c r="H183" s="53"/>
      <c r="I183" s="54" t="s">
        <v>33</v>
      </c>
      <c r="J183" s="55">
        <f t="shared" si="8"/>
        <v>1</v>
      </c>
      <c r="K183" s="53" t="s">
        <v>34</v>
      </c>
      <c r="L183" s="53" t="s">
        <v>4</v>
      </c>
      <c r="M183" s="56"/>
      <c r="N183" s="57"/>
      <c r="O183" s="57"/>
      <c r="P183" s="58"/>
      <c r="Q183" s="57"/>
      <c r="R183" s="57"/>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0">
        <f t="shared" si="9"/>
        <v>5875</v>
      </c>
      <c r="BB183" s="59">
        <f t="shared" si="10"/>
        <v>5875</v>
      </c>
      <c r="BC183" s="51" t="str">
        <f t="shared" si="11"/>
        <v>INR  Five Thousand Eight Hundred &amp; Seventy Five  Only</v>
      </c>
      <c r="HZ183" s="14"/>
      <c r="IA183" s="14">
        <v>171</v>
      </c>
      <c r="IB183" s="14" t="s">
        <v>220</v>
      </c>
      <c r="IC183" s="14"/>
      <c r="ID183" s="14">
        <v>50</v>
      </c>
      <c r="IE183" s="13" t="s">
        <v>221</v>
      </c>
    </row>
    <row r="184" spans="1:237" ht="37.5">
      <c r="A184" s="20" t="s">
        <v>35</v>
      </c>
      <c r="B184" s="24"/>
      <c r="C184" s="25"/>
      <c r="D184" s="29"/>
      <c r="E184" s="29"/>
      <c r="F184" s="29"/>
      <c r="G184" s="29"/>
      <c r="H184" s="30"/>
      <c r="I184" s="30"/>
      <c r="J184" s="30"/>
      <c r="K184" s="30"/>
      <c r="L184" s="31"/>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3">
        <f>SUM(BA14:BA183)</f>
        <v>526503</v>
      </c>
      <c r="BB184" s="34" t="e">
        <f>SUM(#REF!)</f>
        <v>#REF!</v>
      </c>
      <c r="BC184" s="35" t="str">
        <f>SpellNumber(L184,BA184)</f>
        <v>  Five Lakh Twenty Six Thousand Five Hundred &amp; Three  Only</v>
      </c>
      <c r="IA184" s="3" t="s">
        <v>35</v>
      </c>
      <c r="IC184" s="3">
        <v>29911889</v>
      </c>
    </row>
    <row r="185" spans="1:237" ht="36.75" customHeight="1">
      <c r="A185" s="19" t="s">
        <v>36</v>
      </c>
      <c r="B185" s="26"/>
      <c r="C185" s="27"/>
      <c r="D185" s="36"/>
      <c r="E185" s="37" t="s">
        <v>41</v>
      </c>
      <c r="F185" s="28"/>
      <c r="G185" s="38"/>
      <c r="H185" s="39"/>
      <c r="I185" s="39"/>
      <c r="J185" s="39"/>
      <c r="K185" s="40"/>
      <c r="L185" s="41"/>
      <c r="M185" s="4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43">
        <f>IF(ISBLANK(F185),0,IF(E185="Excess (+)",ROUND(BA184+(BA184*F185),0),IF(E185="Less (-)",ROUND(BA184+(BA184*F185*(-1)),0),IF(E185="At Par",BA184,0))))</f>
        <v>0</v>
      </c>
      <c r="BB185" s="44">
        <f>ROUND(BA185,0)</f>
        <v>0</v>
      </c>
      <c r="BC185" s="45" t="str">
        <f>SpellNumber($E$2,BB185)</f>
        <v>INR Zero Only</v>
      </c>
      <c r="IA185" s="3" t="s">
        <v>36</v>
      </c>
      <c r="IC185" s="3" t="s">
        <v>46</v>
      </c>
    </row>
    <row r="186" spans="1:237" ht="33.75" customHeight="1">
      <c r="A186" s="17" t="s">
        <v>37</v>
      </c>
      <c r="B186" s="17"/>
      <c r="C186" s="74" t="str">
        <f>BC185</f>
        <v>INR Zero Only</v>
      </c>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6"/>
      <c r="IA186" s="3" t="s">
        <v>37</v>
      </c>
      <c r="IC186" s="3" t="s">
        <v>45</v>
      </c>
    </row>
  </sheetData>
  <sheetProtection password="D850" sheet="1"/>
  <autoFilter ref="A11:BC186"/>
  <mergeCells count="78">
    <mergeCell ref="D119:BC119"/>
    <mergeCell ref="D122:BC122"/>
    <mergeCell ref="D124:BC124"/>
    <mergeCell ref="D129:BC129"/>
    <mergeCell ref="D157:BC157"/>
    <mergeCell ref="D161:BC161"/>
    <mergeCell ref="D149:BC149"/>
    <mergeCell ref="D94:BC94"/>
    <mergeCell ref="D97:BC97"/>
    <mergeCell ref="D101:BC101"/>
    <mergeCell ref="D100:BC100"/>
    <mergeCell ref="D166:BC166"/>
    <mergeCell ref="D180:BC180"/>
    <mergeCell ref="D104:BC104"/>
    <mergeCell ref="D107:BC107"/>
    <mergeCell ref="D111:BC111"/>
    <mergeCell ref="D109:BC109"/>
    <mergeCell ref="D81:BC81"/>
    <mergeCell ref="D87:BC87"/>
    <mergeCell ref="D79:BC79"/>
    <mergeCell ref="D89:BC89"/>
    <mergeCell ref="D90:BC90"/>
    <mergeCell ref="D92:BC92"/>
    <mergeCell ref="D64:BC64"/>
    <mergeCell ref="D67:BC67"/>
    <mergeCell ref="D70:BC70"/>
    <mergeCell ref="D72:BC72"/>
    <mergeCell ref="D75:BC75"/>
    <mergeCell ref="D77:BC77"/>
    <mergeCell ref="D37:BC37"/>
    <mergeCell ref="D39:BC39"/>
    <mergeCell ref="D42:BC42"/>
    <mergeCell ref="D51:BC51"/>
    <mergeCell ref="D54:BC54"/>
    <mergeCell ref="D56:BC56"/>
    <mergeCell ref="D46:BC46"/>
    <mergeCell ref="D14:BC14"/>
    <mergeCell ref="D18:BC18"/>
    <mergeCell ref="D20:BC20"/>
    <mergeCell ref="D22:BC22"/>
    <mergeCell ref="D25:BC25"/>
    <mergeCell ref="D27:BC27"/>
    <mergeCell ref="C186:BC186"/>
    <mergeCell ref="D66:BC66"/>
    <mergeCell ref="D84:BC84"/>
    <mergeCell ref="D69:BC69"/>
    <mergeCell ref="D98:BC98"/>
    <mergeCell ref="D57:BC57"/>
    <mergeCell ref="D59:BC59"/>
    <mergeCell ref="D61:BC61"/>
    <mergeCell ref="D63:BC63"/>
    <mergeCell ref="D103:BC103"/>
    <mergeCell ref="A1:L1"/>
    <mergeCell ref="A4:BC4"/>
    <mergeCell ref="A5:BC5"/>
    <mergeCell ref="A6:BC6"/>
    <mergeCell ref="A7:BC7"/>
    <mergeCell ref="B8:BC8"/>
    <mergeCell ref="A9:BC9"/>
    <mergeCell ref="D13:BC13"/>
    <mergeCell ref="D16:BC16"/>
    <mergeCell ref="D23:BC23"/>
    <mergeCell ref="D29:BC29"/>
    <mergeCell ref="D48:BC48"/>
    <mergeCell ref="D28:BC28"/>
    <mergeCell ref="D33:BC33"/>
    <mergeCell ref="D34:BC34"/>
    <mergeCell ref="D44:BC44"/>
    <mergeCell ref="D113:BC113"/>
    <mergeCell ref="D172:BC172"/>
    <mergeCell ref="D152:BC152"/>
    <mergeCell ref="D169:BC169"/>
    <mergeCell ref="D115:BC115"/>
    <mergeCell ref="D117:BC117"/>
    <mergeCell ref="D123:BC123"/>
    <mergeCell ref="D126:BC126"/>
    <mergeCell ref="D131:BC131"/>
    <mergeCell ref="D139:BC139"/>
  </mergeCells>
  <dataValidations count="20">
    <dataValidation type="list" allowBlank="1" showErrorMessage="1" sqref="E185">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5">
      <formula1>0</formula1>
      <formula2>99.9</formula2>
    </dataValidation>
    <dataValidation type="list" allowBlank="1" showErrorMessage="1" sqref="K15 K17 K19 K21 K24 K26 K30:K32 K35:K36 K38 K40:K41 K43 K45 K47 K49:K50 K52:K53 K55 K58 K60 K62 K65 K68 K71 K73:K74 K76 K78 K80 K82:K83 K85:K86 K88 K91 K93 K95:K96 K99 K102 K105:K106 K108 K110 K112 K114 K116 K118 K120:K121 K125 K127:K128 K130 K132:K138 K140:K148 K150:K151 K153:K156 K158:K160 K162:K165 K167:K168 K170:K171 K173:K179 K181:K183">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18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5">
      <formula1>IF(E185="Select",-1,IF(E185="At Par",0,0))</formula1>
      <formula2>IF(E185="Select",-1,IF(E185="At Par",0,0.99))</formula2>
    </dataValidation>
    <dataValidation type="decimal" allowBlank="1" showInputMessage="1" showErrorMessage="1" promptTitle="Rate Entry" prompt="Please enter the Basic Price in Rupees for this item. " errorTitle="Invaid Entry" error="Only Numeric Values are allowed. " sqref="G15:H15 G17:H17 G19:H19 G21:H21 G24:H24 G26:H26 G30:H32 G35:H36 G38:H38 G40:H41 G43:H43 G45:H45 G47:H47 G49:H50 G52:H53 G55:H55 G58:H58 G60:H60 G62:H62 G65:H65 G68:H68 G71:H71 G73:H74 G76:H76 G78:H78 G80:H80 G82:H83 G85:H86 G88:H88 G91:H91 G93:H93 G95:H96 G99:H99 G102:H102 G105:H106 G108:H108 G110:H110 G112:H112 G114:H114 G116:H116 G118:H118 G120:H121 G125:H125 G127:H128 G130:H130 G132:H138 G140:H148 G150:H151 G153:H156 G158:H160 G162:H165 G167:H168 G170:H171 G173:H179 G181:H183">
      <formula1>0</formula1>
      <formula2>999999999999999</formula2>
    </dataValidation>
    <dataValidation allowBlank="1" showInputMessage="1" showErrorMessage="1" promptTitle="Addition / Deduction" prompt="Please Choose the correct One" sqref="J15 J17 J19 J21 J24 J26 J30:J32 J35:J36 J38 J40:J41 J43 J45 J47 J49:J50 J52:J53 J55 J58 J60 J62 J65 J68 J71 J73:J74 J76 J78 J80 J82:J83 J85:J86 J88 J91 J93 J95:J96 J99 J102 J105:J106 J108 J110 J112 J114 J116 J118 J120:J121 J125 J127:J128 J130 J132:J138 J140:J148 J150:J151 J153:J156 J158:J160 J162:J165 J167:J168 J170:J171 J173:J179 J181:J183"/>
    <dataValidation type="list" showErrorMessage="1" sqref="I15 I17 I19 I21 I24 I26 I30:I32 I35:I36 I38 I40:I41 I43 I45 I47 I49:I50 I52:I53 I55 I58 I60 I62 I65 I68 I71 I73:I74 I76 I78 I80 I82:I83 I85:I86 I88 I91 I93 I95:I96 I99 I102 I105:I106 I108 I110 I112 I114 I116 I118 I120:I121 I125 I127:I128 I130 I132:I138 I140:I148 I150:I151 I153:I156 I158:I160 I162:I165 I167:I168 I170:I171 I173:I179 I181:I183">
      <formula1>"Excess(+),Less(-)"</formula1>
    </dataValidation>
    <dataValidation type="decimal" allowBlank="1" showInputMessage="1" showErrorMessage="1" promptTitle="Rate Entry" prompt="Please enter the Other Taxes2 in Rupees for this item. " errorTitle="Invaid Entry" error="Only Numeric Values are allowed. " sqref="N15:O15 N17:O17 N19:O19 N21:O21 N24:O24 N26:O26 N30:O32 N35:O36 N38:O38 N40:O41 N43:O43 N45:O45 N47:O47 N49:O50 N52:O53 N55:O55 N58:O58 N60:O60 N62:O62 N65:O65 N68:O68 N71:O71 N73:O74 N76:O76 N78:O78 N80:O80 N82:O83 N85:O86 N88:O88 N91:O91 N93:O93 N95:O96 N99:O99 N102:O102 N105:O106 N108:O108 N110:O110 N112:O112 N114:O114 N116:O116 N118:O118 N120:O121 N125:O125 N127:O128 N130:O130 N132:O138 N140:O148 N150:O151 N153:O156 N158:O160 N162:O165 N167:O168 N170:O171 N173:O179 N181:O1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4 R26 R30:R32 R35:R36 R38 R40:R41 R43 R45 R47 R49:R50 R52:R53 R55 R58 R60 R62 R65 R68 R71 R73:R74 R76 R78 R80 R82:R83 R85:R86 R88 R91 R93 R95:R96 R99 R102 R105:R106 R108 R110 R112 R114 R116 R118 R120:R121 R125 R127:R128 R130 R132:R138 R140:R148 R150:R151 R153:R156 R158:R160 R162:R165 R167:R168 R170:R171 R173:R179 R181:R18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4 Q26 Q30:Q32 Q35:Q36 Q38 Q40:Q41 Q43 Q45 Q47 Q49:Q50 Q52:Q53 Q55 Q58 Q60 Q62 Q65 Q68 Q71 Q73:Q74 Q76 Q78 Q80 Q82:Q83 Q85:Q86 Q88 Q91 Q93 Q95:Q96 Q99 Q102 Q105:Q106 Q108 Q110 Q112 Q114 Q116 Q118 Q120:Q121 Q125 Q127:Q128 Q130 Q132:Q138 Q140:Q148 Q150:Q151 Q153:Q156 Q158:Q160 Q162:Q165 Q167:Q168 Q170:Q171 Q173:Q179 Q181:Q18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4 M26 M30:M32 M35:M36 M38 M40:M41 M43 M45 M47 M49:M50 M52:M53 M55 M58 M60 M62 M65 M68 M71 M73:M74 M76 M78 M80 M82:M83 M85:M86 M88 M91 M93 M95:M96 M99 M102 M105:M106 M108 M110 M112 M114 M116 M118 M120:M121 M125 M127:M128 M130 M132:M138 M140:M148 M150:M151 M153:M156 M158:M160 M162:M165 M167:M168 M170:M171 M173:M179 M181:M18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 D21 D24 D26 D30:D32 D35:D36 D38 D40:D41 D43 D45 D47 D49:D50 D52:D53 D55 D58 D60 D62 D65 D68 D71 D73:D74 D76 D78 D80 D82:D83 D85:D86 D88 D91 D93 D95:D96 D99 D102 D105:D106 D108 D110 D112 D114 D116 D118 D120:D121 D125 D127:D128 D130 D132:D138 D140:D148 D150:D151 D153:D156 D158:D160 D162:D165 D167:D168 D170:D171 D173:D179 D181:D18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21 F24 F26 F30:F32 F35:F36 F38 F40:F41 F43 F45 F47 F49:F50 F52:F53 F55 F58 F60 F62 F65 F68 F71 F73:F74 F76 F78 F80 F82:F83 F85:F86 F88 F91 F93 F95:F96 F99 F102 F105:F106 F108 F110 F112 F114 F116 F118 F120:F121 F125 F127:F128 F130 F132:F138 F140:F148 F150:F151 F153:F156 F158:F160 F162:F165 F167:F168 F170:F171 F173:F179 F181:F183">
      <formula1>0</formula1>
      <formula2>999999999999999</formula2>
    </dataValidation>
    <dataValidation allowBlank="1" showInputMessage="1" showErrorMessage="1" promptTitle="Itemcode/Make" prompt="Please enter text" sqref="C13:C14"/>
    <dataValidation type="list" allowBlank="1" showErrorMessage="1" sqref="D13:D14 D16 D18 D20 D22:D23 D25 D27:D29 D33:D34 D37 D39 D42 D44 D46 D48 D51 D54 D56:D57 D59 D61 D63:D64 D66:D67 D69:D70 D72 D75 D77 D79 D81 D84 D87 D89:D90 D92 D94 D97:D98 D100:D101 D103:D104 D107 D109 D111 D113 D115 D117 D119 D122:D124 D126 D129 D131 D139 D149 D152 D157 D161 D166 D169 D172 D180">
      <formula1>"Partial Conversion,Full Conversion"</formula1>
      <formula2>0</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77" t="s">
        <v>38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2024-01-25T05:57:55Z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