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265" windowHeight="12465" tabRatio="143" firstSheet="1" activeTab="1"/>
  </bookViews>
  <sheets>
    <sheet name="BoQ1" sheetId="1" state="veryHidden" r:id="rId1"/>
    <sheet name="Macros" sheetId="2" r:id="rId2"/>
  </sheets>
  <externalReferences>
    <externalReference r:id="rId5"/>
    <externalReference r:id="rId6"/>
    <externalReference r:id="rId7"/>
  </externalReferences>
  <definedNames>
    <definedName name="__xlfn_BAHTTEXT">NA()</definedName>
    <definedName name="__xlfn_COUNTIFS">NA()</definedName>
    <definedName name="_BAA1">#REF!</definedName>
    <definedName name="_xlnm._FilterDatabase" localSheetId="0" hidden="1">'BoQ1'!$A$11:$BC$123</definedName>
    <definedName name="_xlfn.SINGLE" hidden="1">#NAME?</definedName>
    <definedName name="boq_type">#REF!</definedName>
    <definedName name="boq_version" localSheetId="0">'[1]Config'!$C$2:$C$3</definedName>
    <definedName name="boq_version">'[2]Config'!$C$2:$C$3</definedName>
    <definedName name="conversion_type" localSheetId="0">'[1]Config'!$E$2:$E$3</definedName>
    <definedName name="conversion_type">'[2]Config'!$E$2:$E$3</definedName>
    <definedName name="cstvat">#REF!</definedName>
    <definedName name="currency_name" localSheetId="0">'[1]Config'!$F$2:$F$8</definedName>
    <definedName name="currency_name">'[2]Config'!$F$2:$F$8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'[3]PRICE BID'!#REF!</definedName>
    <definedName name="option9">'[3]PRICE BID'!#REF!</definedName>
    <definedName name="other_boq" localSheetId="0">'[1]Config'!$G$2:$G$5</definedName>
    <definedName name="other_boq">'[2]Config'!$G$2:$G$5</definedName>
    <definedName name="_xlnm.Print_Area" localSheetId="0">'BoQ1'!$A$1:$BC$123</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sharedStrings.xml><?xml version="1.0" encoding="utf-8"?>
<sst xmlns="http://schemas.openxmlformats.org/spreadsheetml/2006/main" count="810" uniqueCount="274">
  <si>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</si>
  <si>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</si>
  <si>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</si>
  <si>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</si>
  <si>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</si>
  <si>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</si>
  <si>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</si>
  <si>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</si>
  <si>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</si>
  <si>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</si>
  <si>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</si>
  <si>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</si>
  <si>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</si>
  <si>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</si>
  <si>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</si>
  <si>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</si>
  <si>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</si>
  <si>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</si>
  <si>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</si>
  <si>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</si>
  <si>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</si>
  <si>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</si>
  <si>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</si>
  <si>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</si>
  <si>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</si>
  <si>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</si>
  <si>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</si>
  <si>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</si>
  <si>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</si>
  <si>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</si>
  <si>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</si>
  <si>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</si>
  <si>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</si>
  <si>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</si>
  <si>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</si>
  <si>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</si>
  <si>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</si>
  <si>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</si>
  <si>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</si>
  <si>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</si>
  <si>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</si>
  <si>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</si>
  <si>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Select</t>
  </si>
  <si>
    <t>item no.1</t>
  </si>
  <si>
    <t>item no.2</t>
  </si>
  <si>
    <t>item no.3</t>
  </si>
  <si>
    <t>item no.5</t>
  </si>
  <si>
    <t>item no.8</t>
  </si>
  <si>
    <t>item no.10</t>
  </si>
  <si>
    <t>item no.18</t>
  </si>
  <si>
    <t>item no.25</t>
  </si>
  <si>
    <t>item no.26</t>
  </si>
  <si>
    <r>
      <t xml:space="preserve">TOTAL AMOUNT  
           in
     </t>
    </r>
    <r>
      <rPr>
        <b/>
        <sz val="11"/>
        <color indexed="10"/>
        <rFont val="Arial"/>
        <family val="2"/>
      </rPr>
      <t xml:space="preserve"> Rs.      P</t>
    </r>
  </si>
  <si>
    <t>item no.4</t>
  </si>
  <si>
    <t>item no.6</t>
  </si>
  <si>
    <t>item no.7</t>
  </si>
  <si>
    <t>item no.9</t>
  </si>
  <si>
    <t>item no.11</t>
  </si>
  <si>
    <t>item no.12</t>
  </si>
  <si>
    <t>item no.13</t>
  </si>
  <si>
    <t>item no.14</t>
  </si>
  <si>
    <t>item no.15</t>
  </si>
  <si>
    <t>item no.16</t>
  </si>
  <si>
    <t>item no.17</t>
  </si>
  <si>
    <t>item no.19</t>
  </si>
  <si>
    <t>item no.20</t>
  </si>
  <si>
    <t>item no.21</t>
  </si>
  <si>
    <t>item no.22</t>
  </si>
  <si>
    <t>item no.23</t>
  </si>
  <si>
    <t>item no.24</t>
  </si>
  <si>
    <t>item no.27</t>
  </si>
  <si>
    <t>item no.28</t>
  </si>
  <si>
    <t>item no.29</t>
  </si>
  <si>
    <t>item no.30</t>
  </si>
  <si>
    <t>item no.31</t>
  </si>
  <si>
    <t>item no.32</t>
  </si>
  <si>
    <t>item no.33</t>
  </si>
  <si>
    <t>item no.34</t>
  </si>
  <si>
    <t>item no.35</t>
  </si>
  <si>
    <t>item no.36</t>
  </si>
  <si>
    <t>item no.37</t>
  </si>
  <si>
    <t>item no.40</t>
  </si>
  <si>
    <t>item no.41</t>
  </si>
  <si>
    <t xml:space="preserve">Supply installation testing and commissioning of cubical type LT panel-01 (IEC 61439 ) suitable for 4000Amp 415V, 3 phase, 4 wire 50 Hz AC supply system fabricated in compartmentalized (preferable) design from CRCA sheet steel of 2mm thick for frame work and covers. 3mm thick for gland plated i/c cleaning &amp; finishing complete with 7 tank process for powder coating in approved shade, having suitable capacity extensible type FP Aluminium alloy Bus bars of high conductivity. DMC.SMC bus bar supports, with short circuit withstand capacity of  50 KA for 1 sec. bottom base channel of MS section not less than 100mm x 50mm x 5mm thick, fabrication shall be done in transportable sections, entire panel shall have a common earth bar of suitable size at the rear with 2 Nos earth solid connections from main bus bar to switch gears with required 1.5 sqmm zero halogen fire retardant low smoke insulated copper conductor s/c cable, cable alleys, cable gland plate in two half. </t>
  </si>
  <si>
    <t>The panel shall be equipped with relays, timers set of CT's for metering &amp; protection and energy analyser/meter (on all incomer and outgoing feeders) to indicate current phase, line voltage, frequency, power factor, KWH, KVARH. Provision of over load, short circuit, restricted earth fault, under frequency control cabling and interlocking, suitable cable termination chambers/ bus bars extension and providing indicating lamps  of phases for all feeders complete with foundation as per drawing and specifications amended up to date complete. and attached specification.</t>
  </si>
  <si>
    <t xml:space="preserve">Incoming </t>
  </si>
  <si>
    <t>2 No's 4000A, FP,  EDO,50KA, ACB with microprocessor release (O/L, S/C &amp; E/F protention) saftey shutter,SCM, CC, 4NO+4NC Aux. Contacts, interlock, shunt Trip contact T&amp;C. etc. suitable to connect with the bus duct and through cables. ABB-Emax2/ Schneider MTZ/Siemens 3VA</t>
  </si>
  <si>
    <t>Both Incomer shall have class-b SPD of DEHN make. With 50KA 40A MPCB Protection.</t>
  </si>
  <si>
    <t>OutGoing:</t>
  </si>
  <si>
    <t>item no.38</t>
  </si>
  <si>
    <t>item no.39</t>
  </si>
  <si>
    <t xml:space="preserve">breaker control  switch TNC, Digital voltmeter/Ammeter Cl-1.0 with selector switch, Electronic KWH meter Cl-1.0, CT-4000/5A, Cl1.0, 15KVA cast rasin for metering, protection CTs 4000/5A, Cl-5P10, 15VA cast rasin IDMT relay , Trip circuit supervision relay , Phase indicating Lamp LED Type"Red, Tellow, Blue" Auto / Amnual selector switch Auxiliary contactors with 2NO+2NC , 2A SP MCB 10KA for cont. CKT. </t>
  </si>
  <si>
    <t>Bus bar: 1 No.4000 A, 50HZ,  FP, Aliminium Bus Bar</t>
  </si>
  <si>
    <t>2 nos.2500 A, FP, EDO, 50 kA ACB with MPR based release (O/L, S/C &amp; E/F protection) safety shutter, Aux. contacts 4NONC-2Nos, Breaker control switch TNC- 2Nos. 2A SP MCB 10KA for cont. CKT- 2nos.</t>
  </si>
  <si>
    <t>2 nos.1600 A, FP, EDO, 50 kA ACB with MPR based release (O/L, S/C &amp; E/F protection) safety shutter, Aux. contacts 4NONC-2Nos, Breaker control switch TNC- 2Nos. 2A SP MCB 10KA for cont. CKT- 2nos.</t>
  </si>
  <si>
    <t>3 nos. 800 A, FP, 36 kA,MCCB with thermomagnetic release O/C,S/C protection, rotary  operated handle mechanism-3Nos, FP Spreader(8x3=24Nos) for MCCB 800A- 3 Nos</t>
  </si>
  <si>
    <t>2 nos. 630 A, FP, 36 kA,MCCB with thermomagnetic release O/C,S/C protection, rotary  operated handle mechanism-2Nos, FP Spreader(8x2=16Nos) for MCCB 630A- 2Nos</t>
  </si>
  <si>
    <t>INR Zero Only</t>
  </si>
  <si>
    <t>Excess (+)</t>
  </si>
  <si>
    <t>WOOD AND P. V. C. WORK</t>
  </si>
  <si>
    <t>Providing and fixing aluminium tower bolts, ISI marked, anodised (anodic coating not less than grade AC 10 as per IS : 1868 ) transparent or dyed to required colour or shade, with necessary screws etc. complete :</t>
  </si>
  <si>
    <t>FINISHING</t>
  </si>
  <si>
    <t>Distempering with 1st quality acrylic distemper (ready mixed) having VOC content less than 50 gms/litre, of approved manufacturer, of required shade and colour complete, as per manufacturer's specification.</t>
  </si>
  <si>
    <t>Two or more coats on new work</t>
  </si>
  <si>
    <t>Providing and applying white cement based putty of average thickness 1 mm, of approved brand and manufacturer, over the plastered wall surface to prepare the surface even and smooth complete.</t>
  </si>
  <si>
    <t>Dismantling and Demolishing</t>
  </si>
  <si>
    <t>ALUMINIUM WORK</t>
  </si>
  <si>
    <t>Tender Inviting Authority: DOIP, IIT Kanpur</t>
  </si>
  <si>
    <t>item no.42</t>
  </si>
  <si>
    <t>item no.43</t>
  </si>
  <si>
    <t>item no.44</t>
  </si>
  <si>
    <t>item no.45</t>
  </si>
  <si>
    <t>item no.46</t>
  </si>
  <si>
    <t>item no.47</t>
  </si>
  <si>
    <t>item no.48</t>
  </si>
  <si>
    <t>item no.49</t>
  </si>
  <si>
    <t>item no.50</t>
  </si>
  <si>
    <t>item no.51</t>
  </si>
  <si>
    <t>item no.52</t>
  </si>
  <si>
    <t>item no.53</t>
  </si>
  <si>
    <t>item no.54</t>
  </si>
  <si>
    <t>item no.55</t>
  </si>
  <si>
    <t>item no.56</t>
  </si>
  <si>
    <t>item no.57</t>
  </si>
  <si>
    <t>item no.58</t>
  </si>
  <si>
    <t>item no.59</t>
  </si>
  <si>
    <t>item no.60</t>
  </si>
  <si>
    <t>item no.61</t>
  </si>
  <si>
    <t>item no.62</t>
  </si>
  <si>
    <t>item no.63</t>
  </si>
  <si>
    <t>item no.64</t>
  </si>
  <si>
    <t>item no.65</t>
  </si>
  <si>
    <t>item no.66</t>
  </si>
  <si>
    <t>item no.67</t>
  </si>
  <si>
    <t>item no.68</t>
  </si>
  <si>
    <t>item no.69</t>
  </si>
  <si>
    <t>sqm</t>
  </si>
  <si>
    <t>metre</t>
  </si>
  <si>
    <t>kg</t>
  </si>
  <si>
    <t>each</t>
  </si>
  <si>
    <t>item no.70</t>
  </si>
  <si>
    <t>item no.71</t>
  </si>
  <si>
    <t>item no.72</t>
  </si>
  <si>
    <t>item no.73</t>
  </si>
  <si>
    <t>item no.74</t>
  </si>
  <si>
    <t>item no.75</t>
  </si>
  <si>
    <t>item no.76</t>
  </si>
  <si>
    <t>item no.77</t>
  </si>
  <si>
    <t>item no.78</t>
  </si>
  <si>
    <t>item no.79</t>
  </si>
  <si>
    <t>item no.80</t>
  </si>
  <si>
    <t>item no.81</t>
  </si>
  <si>
    <t>item no.82</t>
  </si>
  <si>
    <t>item no.83</t>
  </si>
  <si>
    <t>item no.84</t>
  </si>
  <si>
    <t>item no.85</t>
  </si>
  <si>
    <t>item no.86</t>
  </si>
  <si>
    <t>item no.87</t>
  </si>
  <si>
    <t>item no.88</t>
  </si>
  <si>
    <t>item no.89</t>
  </si>
  <si>
    <t>item no.90</t>
  </si>
  <si>
    <t>item no.91</t>
  </si>
  <si>
    <t>item no.92</t>
  </si>
  <si>
    <t>item no.93</t>
  </si>
  <si>
    <t>item no.94</t>
  </si>
  <si>
    <t>item no.95</t>
  </si>
  <si>
    <t>item no.96</t>
  </si>
  <si>
    <t>item no.97</t>
  </si>
  <si>
    <t>item no.98</t>
  </si>
  <si>
    <t>item no.99</t>
  </si>
  <si>
    <t>item no.100</t>
  </si>
  <si>
    <t>item no.101</t>
  </si>
  <si>
    <t>item no.102</t>
  </si>
  <si>
    <t>item no.103</t>
  </si>
  <si>
    <t>item no.104</t>
  </si>
  <si>
    <t>item no.105</t>
  </si>
  <si>
    <t>item no.106</t>
  </si>
  <si>
    <t>item no.107</t>
  </si>
  <si>
    <t>item no.108</t>
  </si>
  <si>
    <t>WATER SUPPLY</t>
  </si>
  <si>
    <t>15 mm nominal bore</t>
  </si>
  <si>
    <t>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t>
  </si>
  <si>
    <t>For fixed portion</t>
  </si>
  <si>
    <t>Providing and fixing C.P. brass long body bib cock of approved quality conforming to IS standards and weighing not less than 690 gms.</t>
  </si>
  <si>
    <t>Painting with synthetic enamel paint of approved brand and manufacture of required colour to give an even shade :</t>
  </si>
  <si>
    <t>Dismantling old plaster or skirting raking out joints and cleaning the surface for plaster including disposal of rubbish to the dumping ground within 50 metres lead.</t>
  </si>
  <si>
    <t>EARTH WORK</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</si>
  <si>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</si>
  <si>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All kinds of soil.</t>
  </si>
  <si>
    <t>Excavating trenches of required width for pipes, cables, etc including excavation for sockets, and dressing of sides, ramming of bottoms, depth upto 1.5 m, including getting out the excavated soil, and then returning the soil as required, in layers not exceeding 20 cm in depth, including consolidating each deposited layer by ramming, watering, etc. and disposing of surplus excavated soil as directed, within a lead of 50 m :</t>
  </si>
  <si>
    <t>All kinds of soil</t>
  </si>
  <si>
    <t>CEMENT CONCRETE (CAST IN SITU)</t>
  </si>
  <si>
    <t>Providing and laying in position cement concrete of specified grade excluding the cost of centering and shuttering - All work up to plinth level :</t>
  </si>
  <si>
    <t>Making plinth protection 50mm thick of cement concrete 1:3:6 (1 cement : 3 coarse sand (zone-III)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</si>
  <si>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MASONRY WORK</t>
  </si>
  <si>
    <t>FLOORING</t>
  </si>
  <si>
    <t>15 mm cement plaster on rough side of single or half brick wall of mix:</t>
  </si>
  <si>
    <t>1:6 (1 cement: 6 coarse sand)</t>
  </si>
  <si>
    <t>REPAIRS TO BUILDING</t>
  </si>
  <si>
    <t>Renewing glass panes, with putty and nails wherever necessary including racking out the old putty:</t>
  </si>
  <si>
    <t>Float glass panes of nominal thickness 4 mm (weight not less than 10kg/sqm)</t>
  </si>
  <si>
    <t>Dismantling doors, windows and clerestory windows (steel or wood) shutter including chowkhats, architrave, holdfasts etc. complete and stacking within 50 metres lead :</t>
  </si>
  <si>
    <t>Of area 3 sq. metres and below</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</si>
  <si>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</si>
  <si>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100 mm</t>
  </si>
  <si>
    <t>DRAINAGE</t>
  </si>
  <si>
    <t>With common burnt clay F.P.S. (non modular) bricks of class designation 7.5</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</si>
  <si>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t>
  </si>
  <si>
    <t>For pipes 100 to 250 mm diameter</t>
  </si>
  <si>
    <t>NEW TECHNOLOGIES AND MATERIALS</t>
  </si>
  <si>
    <t>cum</t>
  </si>
  <si>
    <t>Pipes, cables etc. exceeding 80 mm dia. but not exceeding 300 mm dia</t>
  </si>
  <si>
    <t>Surface dressing of the ground including removing vegetation and in- equalities not exceeding 15 cm deep and disposal of rubbish, lead up to 50 m and lift up to 1.5 m.</t>
  </si>
  <si>
    <t>1:2:4 (1 cement : 2 coarse sand (zone-III) derived from natural sources : 4 graded stone aggregate 20 mm nominal size derived from natural sources)</t>
  </si>
  <si>
    <t>Brick edging 7cm wide 11.4 cm deep to plinth protection with common burnt clay F.P.S. (non modular) bricks of class designation 7.5 including grouting with cement mortar 1:4 (1 cement : 4 fine sand).</t>
  </si>
  <si>
    <t>Kota stone slab flooring over 20 mm (average) thick base laid over and jointed with grey cement slurry mixed with pigment to match the shade of the slab, including rubbing and polishing complete with base of cement mortar 1 : 4 (1 cement : 4 coarse sand) :</t>
  </si>
  <si>
    <t>25 mm thick</t>
  </si>
  <si>
    <t>40 mm thick rubbed stone flooring over 20 mm (average) thick base of cement mortar 1:5 (1 cement : 5 coarse sand) with joints 3 mm thick, side buttered with cement mortar 1:2 (1 cement : 2 stone dust) admixed with pigment to match the shade of stone and pointing with same mortar.</t>
  </si>
  <si>
    <t>Red sand stone</t>
  </si>
  <si>
    <t>Providing and laying non-pressure NP2 class (light duty) R.C.C. pipes with collars jointed with stiff mixture of cement mortar in the proportion of 1:2 (1 cement : 2 fine sand) including testing of joints etc. complete :</t>
  </si>
  <si>
    <t>250 mm dia. R.C.C. pipe</t>
  </si>
  <si>
    <t>Constructing brick masonry manhole in cement mortar 1:4 ( 1 cement : 4 coarse sand ) with R.C.C. top slab with 1:1.5:3 mix (1 cement : 1.5 coarse sand (zone-III) : 3 graded stone aggregate 20 mm nominal size), foundation concrete 1:4:8 mix (1 cement : 4 coarse sand (zone-III) : 8 graded stone aggregate 40 mm nominal size), inside plastering 12 mm thick with cement mortar 1:3 (1 cement : 3 coarse sand) finished with floating coat of neat cement and making channels in cement concrete 1:2:4 (1 cement : 2 coarse sand : 4 graded stone aggregate 20 mm nominal size) finished with a floating coat of neat cement complete as per standard design :</t>
  </si>
  <si>
    <t>Inside size 90x80 cm and 45 cm deep including C.I. cover with frame (light duty) 455x610 mm internal dimensions, total weight of cover and frame to be not less than 38 kg (weight of cover 23 kg and weight of frame 15 kg) :</t>
  </si>
  <si>
    <t>Extra for depth for manholes :</t>
  </si>
  <si>
    <t>Size 90x80 cm</t>
  </si>
  <si>
    <t>Constructing brick masonry road gully chamber 50x45x60 cm with bricks in cement mortar 1:4 (1 cement : 4 coarse sand) including 500x450 mm pre-cast R.C.C. horizontal grating with frame complete as per standard design :</t>
  </si>
  <si>
    <t>Constructing brick masonry chamber for underground C.I. inspection chamber and bends with bricks in cement mortar 1:4 (1 cement : 4 coarse sand) C.I. cover with frame (light duty) 455x610 mm internal dimensions, total weight of cover with frame to be not less than 38 kg (weight of cover 23 kg and weight of frame 15 kg), R.C.C. top slab with 1:1.5:3 mix (1 cement : 1.5 fine sand : 3 graded stone aggregate 20 mm nominal size), foundation concrete 1:5:10 (1 cement : 5 fine sand : 10 graded stone aggregate 40 mm nominal size), inside plastering 12 mm thick with cement mortar 1:3 (1 cement : 3 coarse sand), finished smooth with a floating coat of neat cement on walls and bed concrete etc. complete as per standard design:</t>
  </si>
  <si>
    <t>Inside dimensions 500x700 mm and 45 cm deep for pipe line with one or two inlets :</t>
  </si>
  <si>
    <t>Extra for depth beyond 45 cm of brick masonry chamber :</t>
  </si>
  <si>
    <t>For 455x610 mm size</t>
  </si>
  <si>
    <t>For 500x700 mm size</t>
  </si>
  <si>
    <t>CLADDING WORK</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</si>
  <si>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</si>
  <si>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100x10 mm</t>
  </si>
  <si>
    <t>Providing and fixing aluminium handles, ISI marked, anodised (anodic coating not less than grade AC 10 as per IS : 1868) transparent or dyed to required colour or shade, with necessary screws etc. complete :</t>
  </si>
  <si>
    <t>Providing and fixing fly proof stainless steel grade 304 wire gauge, to windows and clerestory windows using wire gauge with average width of aperture 1.4 mm in both directions with wire of dia. 0.50 mm all complete.</t>
  </si>
  <si>
    <t>With 2nd class teak wood beading 62X19 mm</t>
  </si>
  <si>
    <t>18 mm cement plaster in two coats under layer 12 mm thick cement plaster 1:5 (1 cement : 5 coarse sand) and a top layer 6 mm thick cement plaster 1:3 (1 cement : 3 coarse sand) finished rough with sponge.</t>
  </si>
  <si>
    <t>6 mm cement plaster of mix :</t>
  </si>
  <si>
    <t>1:3 (1 cement : 3 fine sand)</t>
  </si>
  <si>
    <t>Neat cement punning.</t>
  </si>
  <si>
    <t>Extra for plastering exterior walls of height more than 10 m from ground level for every additional height of 3 m or part thereof.</t>
  </si>
  <si>
    <t>Finishing walls with Premium Acrylic Smooth exterior paint with Silicone additives of required shade:</t>
  </si>
  <si>
    <t>New work (Two or more coats applied @ 1.43 ltr/10 sqm over and including priming coat of exterior primer applied @ 2.20 kg/10 sqm)</t>
  </si>
  <si>
    <t>Forming groove of uniform size in the top layer of washed stone grit plaster as per approved pattern using wooden battens, nailed to the under layer, including removal of wooden battens, repair to the edges of panels and finishing the groove complete as per specifications and direction of the Engineer-in-charge :</t>
  </si>
  <si>
    <t>20 mm wide and 15 mm deep groove</t>
  </si>
  <si>
    <t>Distempering with 1st quality acrylic distember (Ready mix) having VOC content less than 50 grams/ litre  of approved brand and manufacture to give an even shade :</t>
  </si>
  <si>
    <t>Old work (one or more coats)</t>
  </si>
  <si>
    <t>Removing dry or oil bound distemper, water proofing cement paint and the like by scrapping, sand papering and preparing the surface smooth including necessary repairs to scratches etc. complete.</t>
  </si>
  <si>
    <t>One or more coats on old work</t>
  </si>
  <si>
    <t>Finishing walls with Premium Acrylic Smooth exterior paint with Silicone additives of required shade</t>
  </si>
  <si>
    <t>Old work (one or more coats applied @ 0.83 ltr/10 sqm).</t>
  </si>
  <si>
    <t>Providing and fixing double scaffolding system (cup lock type) on the exterior side, up to seven story height made with 40 mm dia M.S. tube 1.5 m centre to centre, horizontal &amp; vertical tubes joining with cup &amp; lock system with M.S. tubes, M.S. tube challies, M.S. clamps and M.S. staircase system in the scaffolding for working platform etc. and maintaining it in a serviceable condition for the required duration as approved and removing it there after .The scaffolding system shall be stiffened with bracings, runners, connection with the building etc wherever required for inspection of work at required locations with essential safety features for the workmen etc. complete as per directions and approval of Engineer- in-charge .The elevational area of the scaffolding shall be measured for payment purpose .The payment will be made once irrespective of duration of scaffolding. Note: - This item to be used for maintenance work judicially, necessary deduction for scaffolding in the existing item to be done.</t>
  </si>
  <si>
    <t>Hacking of CC flooring including cleaning for surface etc. complete as per direction of the Engineer-in-Charge.</t>
  </si>
  <si>
    <t>Dismantling stone slab flooring laid in cement mortar including stacking of serviceable material and disposal of unserviceable material within 50 metres lead.</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</si>
  <si>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</si>
  <si>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With cement mortar 1:4 (1cement: 4 coarse sand)</t>
  </si>
  <si>
    <t>Powder coated aluminium (minimum thickness of powder coating 50 micron)</t>
  </si>
  <si>
    <t>For shutters of doors, windows &amp; ventilators including providing and fixing hinges/ pivots and making provision for fixing of fittings wherever required including the cost of EPDM rubber / neoprene gasket required (Fittings shall be paid for separately)</t>
  </si>
  <si>
    <t>WATER PROOFING</t>
  </si>
  <si>
    <t>CONSERVATION OF HERITAGE BUILDINGS</t>
  </si>
  <si>
    <t>Providing and applying antifungal wash treatment using 3% solution of sodium pentachlorophenate, of reputed brand and manufacturer, on cleaned sand stone surface at desired locations as per direction of Engineer-in-charge (The rate is inclusive of all materials &amp; labours involved except scaffolding).</t>
  </si>
  <si>
    <t>Providing, mixing and applying bonding coat of approved adhesive on chipped portion of RCC as per  specifications and direction of Engineer-In-charge complete in all respect.</t>
  </si>
  <si>
    <t>Epoxy bonding adhesive having coverage 2.20 sqm/kg of approved make</t>
  </si>
  <si>
    <t>Providing, mixing and applying SBR polymer (of approved make) modified Cement mortar in proportion of 1:4 (1 cement: 4 graded coarse sand with polymer minimum 2% by wt. of cement used)  as per specifications and directions of Engineer-in-charge.</t>
  </si>
  <si>
    <t>25 mm average thickness in 2 layers.</t>
  </si>
  <si>
    <t>Minor Repair &amp; Maintenance</t>
  </si>
  <si>
    <t xml:space="preserve">P/F 1.50mm thick homogeneous polyvinyl chloride sheet/tile in flooring and skirting in approved pattern on a smooth and damp proof base using rubber base adhesive of approved quality and manufacturer  like Dualpo S-758 , Fevicol SR 998 or equivalent including rolling with light wooden roller weight about 5 kg. All complete as directed by Engineer -in -charge in approved colour and shade. </t>
  </si>
  <si>
    <t xml:space="preserve">MINOR CIVIL MAINTENANCE WORK.
</t>
  </si>
  <si>
    <t xml:space="preserve">In-filling / sealing of joint between RCC plinth beam and Plinth Protection (on external side) in Ground floors by pushing in Grout RW/equivalent in paste form and coving 25 mm x 50 mm after applying a coat of Zycosil/equivalent &amp; zycoprime/equivalent solution before cement plastering of top, bottom and sides of RCC sunshade.              
</t>
  </si>
  <si>
    <t>Per / mtr</t>
  </si>
  <si>
    <t>Providing and applying fibre reinforced  elastomeric liquid waterproofing membrane with resilient acrylic polymers having Sun Reflectivity
Index (SRI) of 105 on top of the concrete roof in three coats @10.76 litre/ 10 sqm. One coat of self-priming of elastomeric waterproofing liquid (dilution with water in the ratio of 3:1) and two coats of undiluted elastomeric waterproofing
liquid (dry film thickness of complete application/system not less than 500 microns). The operation shall be carried out after scrapping and properly cleaning the surface to remove loose particles with wire brushes, complete in all respect as per the direction of Engineer-in-Charge.</t>
  </si>
  <si>
    <t>Name of Work: Various civil works in Old SIDBI block, Hall 5 and Hall 11 at IIT Kanpur</t>
  </si>
  <si>
    <t>NIT No:   Civil/08/02/2024-1</t>
  </si>
</sst>
</file>

<file path=xl/styles.xml><?xml version="1.0" encoding="utf-8"?>
<styleSheet xmlns="http://schemas.openxmlformats.org/spreadsheetml/2006/main">
  <numFmts count="1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61">
    <font>
      <sz val="11"/>
      <color indexed="8"/>
      <name val="Calibri"/>
      <family val="2"/>
    </font>
    <font>
      <sz val="10"/>
      <name val="Arial"/>
      <family val="2"/>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b/>
      <sz val="16"/>
      <color indexed="8"/>
      <name val="Calibri"/>
      <family val="2"/>
    </font>
    <font>
      <sz val="8"/>
      <name val="Calibri"/>
      <family val="2"/>
    </font>
    <font>
      <b/>
      <sz val="14"/>
      <color indexed="10"/>
      <name val="Times New Roman"/>
      <family val="1"/>
    </font>
    <font>
      <b/>
      <sz val="14"/>
      <color indexed="57"/>
      <name val="Times New Roman"/>
      <family val="1"/>
    </font>
    <font>
      <b/>
      <sz val="14"/>
      <name val="Times New Roman"/>
      <family val="1"/>
    </font>
    <font>
      <sz val="14"/>
      <name val="Times New Roman"/>
      <family val="1"/>
    </font>
    <font>
      <sz val="14"/>
      <color indexed="31"/>
      <name val="Times New Roman"/>
      <family val="1"/>
    </font>
    <font>
      <b/>
      <sz val="14"/>
      <color indexed="16"/>
      <name val="Times New Roman"/>
      <family val="1"/>
    </font>
    <font>
      <sz val="12"/>
      <color indexed="8"/>
      <name val="Times New Roman"/>
      <family val="1"/>
    </font>
    <font>
      <b/>
      <sz val="12"/>
      <name val="Times New Roman"/>
      <family val="1"/>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border>
    <border>
      <left style="thin">
        <color indexed="8"/>
      </left>
      <right/>
      <top style="thin">
        <color indexed="8"/>
      </top>
      <bottom/>
    </border>
    <border>
      <left style="thin">
        <color indexed="8"/>
      </left>
      <right style="thin">
        <color indexed="8"/>
      </right>
      <top style="thin">
        <color indexed="8"/>
      </top>
      <bottom style="thin">
        <color indexed="8"/>
      </bottom>
    </border>
    <border>
      <left style="thin"/>
      <right style="thin"/>
      <top style="thin"/>
      <bottom/>
    </border>
    <border>
      <left style="thin"/>
      <right style="thin"/>
      <top style="thin"/>
      <bottom style="thin"/>
    </border>
    <border>
      <left style="thin">
        <color indexed="8"/>
      </left>
      <right/>
      <top style="thin">
        <color indexed="8"/>
      </top>
      <bottom style="thin">
        <color indexed="8"/>
      </bottom>
    </border>
    <border>
      <left style="thin">
        <color indexed="8"/>
      </left>
      <right style="thin">
        <color indexed="8"/>
      </right>
      <top/>
      <bottom style="thin">
        <color indexed="8"/>
      </bottom>
    </border>
    <border>
      <left style="thin">
        <color indexed="8"/>
      </left>
      <right/>
      <top/>
      <bottom style="thin">
        <color indexed="8"/>
      </bottom>
    </border>
    <border>
      <left style="thin">
        <color indexed="8"/>
      </left>
      <right/>
      <top/>
      <bottom/>
    </border>
    <border>
      <left/>
      <right/>
      <top style="thin">
        <color indexed="8"/>
      </top>
      <bottom style="thin">
        <color indexed="8"/>
      </bottom>
    </border>
    <border>
      <left/>
      <right/>
      <top/>
      <bottom style="thin">
        <color indexed="8"/>
      </bottom>
    </border>
    <border>
      <left/>
      <right style="thin">
        <color indexed="8"/>
      </right>
      <top/>
      <bottom style="thin">
        <color indexed="8"/>
      </bottom>
    </border>
    <border>
      <left/>
      <right style="thin">
        <color indexed="8"/>
      </right>
      <top style="thin">
        <color indexed="8"/>
      </top>
      <bottom/>
    </border>
    <border>
      <left/>
      <right/>
      <top style="thin">
        <color indexed="8"/>
      </top>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right style="thin">
        <color indexed="8"/>
      </right>
      <top style="thin">
        <color indexed="8"/>
      </top>
      <bottom style="thin">
        <color indexed="8"/>
      </botto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43"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2">
    <xf numFmtId="0" fontId="0" fillId="0" borderId="0" xfId="0" applyAlignment="1">
      <alignment/>
    </xf>
    <xf numFmtId="0" fontId="0" fillId="0" borderId="0" xfId="56">
      <alignment/>
      <protection/>
    </xf>
    <xf numFmtId="0" fontId="1" fillId="0" borderId="0" xfId="59">
      <alignment/>
      <protection/>
    </xf>
    <xf numFmtId="0" fontId="2" fillId="0" borderId="0" xfId="56" applyFont="1">
      <alignment/>
      <protection/>
    </xf>
    <xf numFmtId="0" fontId="4" fillId="0" borderId="0" xfId="56" applyFont="1" applyAlignment="1">
      <alignment vertical="center"/>
      <protection/>
    </xf>
    <xf numFmtId="0" fontId="5" fillId="0" borderId="0" xfId="56" applyFont="1" applyAlignment="1" applyProtection="1">
      <alignment vertical="center"/>
      <protection locked="0"/>
    </xf>
    <xf numFmtId="0" fontId="5" fillId="0" borderId="0" xfId="56" applyFont="1" applyAlignment="1">
      <alignment vertical="center"/>
      <protection/>
    </xf>
    <xf numFmtId="0" fontId="6" fillId="0" borderId="0" xfId="59" applyFont="1" applyAlignment="1">
      <alignment horizontal="center" vertical="center"/>
      <protection/>
    </xf>
    <xf numFmtId="0" fontId="7" fillId="0" borderId="0" xfId="56" applyFont="1" applyAlignment="1">
      <alignment vertical="center"/>
      <protection/>
    </xf>
    <xf numFmtId="0" fontId="9" fillId="0" borderId="0" xfId="56" applyFont="1" applyAlignment="1">
      <alignment horizontal="left"/>
      <protection/>
    </xf>
    <xf numFmtId="0" fontId="10" fillId="0" borderId="0" xfId="56" applyFont="1" applyAlignment="1">
      <alignment horizontal="left"/>
      <protection/>
    </xf>
    <xf numFmtId="0" fontId="4" fillId="0" borderId="0" xfId="56" applyFont="1" applyAlignment="1" applyProtection="1">
      <alignment vertical="center"/>
      <protection locked="0"/>
    </xf>
    <xf numFmtId="0" fontId="7" fillId="0" borderId="10" xfId="56" applyFont="1" applyBorder="1" applyAlignment="1">
      <alignment horizontal="center" vertical="top" wrapText="1"/>
      <protection/>
    </xf>
    <xf numFmtId="0" fontId="4" fillId="0" borderId="0" xfId="56" applyFont="1">
      <alignment/>
      <protection/>
    </xf>
    <xf numFmtId="0" fontId="5" fillId="0" borderId="0" xfId="56" applyFont="1">
      <alignment/>
      <protection/>
    </xf>
    <xf numFmtId="0" fontId="7" fillId="0" borderId="11" xfId="59" applyFont="1" applyBorder="1" applyAlignment="1">
      <alignment horizontal="center" vertical="top" wrapText="1"/>
      <protection/>
    </xf>
    <xf numFmtId="0" fontId="13" fillId="0" borderId="10" xfId="59" applyFont="1" applyBorder="1" applyAlignment="1">
      <alignment vertical="top" wrapText="1"/>
      <protection/>
    </xf>
    <xf numFmtId="0" fontId="4" fillId="0" borderId="0" xfId="56" applyFont="1" applyAlignment="1">
      <alignment vertical="top"/>
      <protection/>
    </xf>
    <xf numFmtId="0" fontId="5" fillId="0" borderId="0" xfId="56" applyFont="1" applyAlignment="1">
      <alignment vertical="top"/>
      <protection/>
    </xf>
    <xf numFmtId="0" fontId="7" fillId="0" borderId="12" xfId="59" applyFont="1" applyBorder="1" applyAlignment="1">
      <alignment horizontal="left" vertical="top"/>
      <protection/>
    </xf>
    <xf numFmtId="0" fontId="7" fillId="0" borderId="11" xfId="56" applyFont="1" applyBorder="1" applyAlignment="1">
      <alignment horizontal="center" vertical="top" wrapText="1"/>
      <protection/>
    </xf>
    <xf numFmtId="0" fontId="7" fillId="0" borderId="13" xfId="56" applyFont="1" applyBorder="1" applyAlignment="1">
      <alignment horizontal="center" vertical="top" wrapText="1"/>
      <protection/>
    </xf>
    <xf numFmtId="0" fontId="4" fillId="0" borderId="0" xfId="56" applyFont="1" applyAlignment="1">
      <alignment vertical="top" wrapText="1"/>
      <protection/>
    </xf>
    <xf numFmtId="0" fontId="7" fillId="0" borderId="14" xfId="56" applyFont="1" applyBorder="1" applyAlignment="1">
      <alignment horizontal="center" vertical="top" wrapText="1"/>
      <protection/>
    </xf>
    <xf numFmtId="0" fontId="5" fillId="0" borderId="0" xfId="56" applyFont="1" applyAlignment="1">
      <alignment vertical="top" wrapText="1"/>
      <protection/>
    </xf>
    <xf numFmtId="0" fontId="7" fillId="0" borderId="15" xfId="59" applyFont="1" applyBorder="1" applyAlignment="1">
      <alignment horizontal="left" vertical="top"/>
      <protection/>
    </xf>
    <xf numFmtId="0" fontId="7" fillId="0" borderId="16" xfId="59" applyFont="1" applyBorder="1" applyAlignment="1">
      <alignment horizontal="left" vertical="top"/>
      <protection/>
    </xf>
    <xf numFmtId="0" fontId="19" fillId="0" borderId="17" xfId="59" applyFont="1" applyBorder="1" applyAlignment="1">
      <alignment horizontal="left" vertical="top"/>
      <protection/>
    </xf>
    <xf numFmtId="0" fontId="20" fillId="0" borderId="18" xfId="59" applyFont="1" applyBorder="1" applyAlignment="1">
      <alignment vertical="top"/>
      <protection/>
    </xf>
    <xf numFmtId="0" fontId="19" fillId="0" borderId="19" xfId="59" applyFont="1" applyBorder="1" applyAlignment="1">
      <alignment horizontal="left" vertical="top"/>
      <protection/>
    </xf>
    <xf numFmtId="0" fontId="21" fillId="0" borderId="11" xfId="56" applyFont="1" applyBorder="1" applyAlignment="1">
      <alignment vertical="top"/>
      <protection/>
    </xf>
    <xf numFmtId="10" fontId="22" fillId="33" borderId="10" xfId="67" applyNumberFormat="1" applyFont="1" applyFill="1" applyBorder="1" applyAlignment="1" applyProtection="1">
      <alignment horizontal="center" vertical="center"/>
      <protection locked="0"/>
    </xf>
    <xf numFmtId="0" fontId="20" fillId="0" borderId="0" xfId="59" applyFont="1" applyAlignment="1">
      <alignment horizontal="center" vertical="top"/>
      <protection/>
    </xf>
    <xf numFmtId="0" fontId="17" fillId="0" borderId="20" xfId="59" applyFont="1" applyBorder="1" applyAlignment="1">
      <alignment horizontal="center" vertical="top"/>
      <protection/>
    </xf>
    <xf numFmtId="0" fontId="20" fillId="0" borderId="20" xfId="59" applyFont="1" applyBorder="1" applyAlignment="1">
      <alignment horizontal="center" vertical="top"/>
      <protection/>
    </xf>
    <xf numFmtId="0" fontId="20" fillId="0" borderId="0" xfId="56" applyFont="1" applyAlignment="1">
      <alignment horizontal="center" vertical="top"/>
      <protection/>
    </xf>
    <xf numFmtId="2" fontId="17" fillId="0" borderId="21" xfId="59" applyNumberFormat="1" applyFont="1" applyBorder="1" applyAlignment="1">
      <alignment horizontal="center" vertical="top"/>
      <protection/>
    </xf>
    <xf numFmtId="0" fontId="17" fillId="0" borderId="10" xfId="59" applyFont="1" applyBorder="1" applyAlignment="1" applyProtection="1">
      <alignment horizontal="center" vertical="center" wrapText="1"/>
      <protection locked="0"/>
    </xf>
    <xf numFmtId="0" fontId="22" fillId="33" borderId="10" xfId="59" applyFont="1" applyFill="1" applyBorder="1" applyAlignment="1" applyProtection="1">
      <alignment horizontal="center" vertical="center" wrapText="1"/>
      <protection locked="0"/>
    </xf>
    <xf numFmtId="0" fontId="21" fillId="0" borderId="10" xfId="59" applyFont="1" applyBorder="1" applyAlignment="1">
      <alignment horizontal="center" vertical="top"/>
      <protection/>
    </xf>
    <xf numFmtId="0" fontId="20" fillId="0" borderId="10" xfId="56" applyFont="1" applyBorder="1" applyAlignment="1">
      <alignment horizontal="center" vertical="top"/>
      <protection/>
    </xf>
    <xf numFmtId="0" fontId="17" fillId="0" borderId="10" xfId="67" applyNumberFormat="1" applyFont="1" applyFill="1" applyBorder="1" applyAlignment="1" applyProtection="1">
      <alignment horizontal="center" vertical="center" wrapText="1"/>
      <protection locked="0"/>
    </xf>
    <xf numFmtId="0" fontId="17" fillId="0" borderId="10" xfId="59" applyFont="1" applyBorder="1" applyAlignment="1">
      <alignment horizontal="center" vertical="center" wrapText="1"/>
      <protection/>
    </xf>
    <xf numFmtId="2" fontId="17" fillId="0" borderId="22" xfId="59" applyNumberFormat="1" applyFont="1" applyBorder="1" applyAlignment="1">
      <alignment horizontal="center" vertical="top"/>
      <protection/>
    </xf>
    <xf numFmtId="2" fontId="24" fillId="0" borderId="10" xfId="56" applyNumberFormat="1" applyFont="1" applyBorder="1" applyAlignment="1" applyProtection="1">
      <alignment horizontal="center" vertical="center"/>
      <protection locked="0"/>
    </xf>
    <xf numFmtId="2" fontId="24" fillId="33" borderId="10" xfId="56" applyNumberFormat="1" applyFont="1" applyFill="1" applyBorder="1" applyAlignment="1" applyProtection="1">
      <alignment horizontal="center" vertical="center"/>
      <protection locked="0"/>
    </xf>
    <xf numFmtId="2" fontId="24" fillId="0" borderId="10" xfId="56" applyNumberFormat="1" applyFont="1" applyBorder="1" applyAlignment="1" applyProtection="1">
      <alignment horizontal="center" vertical="center" wrapText="1"/>
      <protection locked="0"/>
    </xf>
    <xf numFmtId="2" fontId="24" fillId="0" borderId="11" xfId="56" applyNumberFormat="1" applyFont="1" applyBorder="1" applyAlignment="1" applyProtection="1">
      <alignment horizontal="center" vertical="center" wrapText="1"/>
      <protection locked="0"/>
    </xf>
    <xf numFmtId="2" fontId="24" fillId="0" borderId="14" xfId="59" applyNumberFormat="1" applyFont="1" applyBorder="1" applyAlignment="1">
      <alignment horizontal="center" vertical="center"/>
      <protection/>
    </xf>
    <xf numFmtId="2" fontId="24" fillId="0" borderId="23" xfId="58" applyNumberFormat="1" applyFont="1" applyBorder="1" applyAlignment="1">
      <alignment horizontal="center" vertical="center"/>
      <protection/>
    </xf>
    <xf numFmtId="0" fontId="6" fillId="0" borderId="0" xfId="59" applyFont="1" applyFill="1" applyAlignment="1">
      <alignment horizontal="center" vertical="center"/>
      <protection/>
    </xf>
    <xf numFmtId="0" fontId="4" fillId="0" borderId="14" xfId="0" applyFont="1" applyFill="1" applyBorder="1" applyAlignment="1">
      <alignment horizontal="center" vertical="top"/>
    </xf>
    <xf numFmtId="0" fontId="23" fillId="0" borderId="14" xfId="0" applyFont="1" applyFill="1" applyBorder="1" applyAlignment="1">
      <alignment horizontal="left" vertical="center" wrapText="1"/>
    </xf>
    <xf numFmtId="0" fontId="60" fillId="0" borderId="14"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14" xfId="0" applyFont="1" applyFill="1" applyBorder="1" applyAlignment="1">
      <alignment horizontal="center" vertical="center" wrapText="1"/>
    </xf>
    <xf numFmtId="2" fontId="23" fillId="0" borderId="14" xfId="0" applyNumberFormat="1" applyFont="1" applyFill="1" applyBorder="1" applyAlignment="1">
      <alignment horizontal="center" vertical="center"/>
    </xf>
    <xf numFmtId="2" fontId="24" fillId="0" borderId="22" xfId="56" applyNumberFormat="1" applyFont="1" applyFill="1" applyBorder="1" applyAlignment="1" applyProtection="1">
      <alignment horizontal="center" vertical="center"/>
      <protection locked="0"/>
    </xf>
    <xf numFmtId="2" fontId="24" fillId="0" borderId="10" xfId="56" applyNumberFormat="1" applyFont="1" applyFill="1" applyBorder="1" applyAlignment="1" applyProtection="1">
      <alignment horizontal="center" vertical="center"/>
      <protection locked="0"/>
    </xf>
    <xf numFmtId="2" fontId="25" fillId="0" borderId="10" xfId="59" applyNumberFormat="1" applyFont="1" applyFill="1" applyBorder="1" applyAlignment="1">
      <alignment horizontal="center" vertical="center"/>
      <protection/>
    </xf>
    <xf numFmtId="2" fontId="25" fillId="0" borderId="10" xfId="56" applyNumberFormat="1" applyFont="1" applyFill="1" applyBorder="1" applyAlignment="1">
      <alignment horizontal="center" vertical="center"/>
      <protection/>
    </xf>
    <xf numFmtId="0" fontId="7" fillId="0" borderId="15" xfId="59" applyFont="1" applyFill="1" applyBorder="1" applyAlignment="1">
      <alignment horizontal="left" vertical="top" wrapText="1"/>
      <protection/>
    </xf>
    <xf numFmtId="0" fontId="7" fillId="0" borderId="10" xfId="56" applyFont="1" applyFill="1" applyBorder="1" applyAlignment="1">
      <alignment horizontal="center" vertical="top" wrapText="1"/>
      <protection/>
    </xf>
    <xf numFmtId="0" fontId="17" fillId="0" borderId="10" xfId="59" applyFont="1" applyFill="1" applyBorder="1" applyAlignment="1" applyProtection="1">
      <alignment horizontal="center" vertical="center" wrapText="1"/>
      <protection locked="0"/>
    </xf>
    <xf numFmtId="2" fontId="18" fillId="0" borderId="12" xfId="59" applyNumberFormat="1" applyFont="1" applyFill="1" applyBorder="1" applyAlignment="1">
      <alignment horizontal="center" vertical="top"/>
      <protection/>
    </xf>
    <xf numFmtId="2" fontId="17" fillId="0" borderId="16" xfId="59" applyNumberFormat="1" applyFont="1" applyFill="1" applyBorder="1" applyAlignment="1">
      <alignment horizontal="center" vertical="top"/>
      <protection/>
    </xf>
    <xf numFmtId="2" fontId="0" fillId="0" borderId="0" xfId="56" applyNumberFormat="1">
      <alignment/>
      <protection/>
    </xf>
    <xf numFmtId="0" fontId="4" fillId="0" borderId="0" xfId="56" applyFont="1" applyAlignment="1">
      <alignment horizontal="left" vertical="center"/>
      <protection/>
    </xf>
    <xf numFmtId="0" fontId="7" fillId="0" borderId="10" xfId="56" applyFont="1" applyBorder="1" applyAlignment="1">
      <alignment horizontal="left" vertical="top" wrapText="1"/>
      <protection/>
    </xf>
    <xf numFmtId="0" fontId="13" fillId="0" borderId="10" xfId="59" applyFont="1" applyBorder="1" applyAlignment="1">
      <alignment horizontal="left" vertical="top" wrapText="1"/>
      <protection/>
    </xf>
    <xf numFmtId="0" fontId="7" fillId="0" borderId="14" xfId="56" applyFont="1" applyBorder="1" applyAlignment="1">
      <alignment horizontal="left" vertical="top" wrapText="1"/>
      <protection/>
    </xf>
    <xf numFmtId="0" fontId="25" fillId="0" borderId="14" xfId="59" applyFont="1" applyBorder="1" applyAlignment="1">
      <alignment horizontal="left" vertical="center" wrapText="1"/>
      <protection/>
    </xf>
    <xf numFmtId="0" fontId="20" fillId="0" borderId="24" xfId="59" applyFont="1" applyBorder="1" applyAlignment="1">
      <alignment horizontal="left" vertical="top" wrapText="1"/>
      <protection/>
    </xf>
    <xf numFmtId="0" fontId="20" fillId="0" borderId="12" xfId="59" applyFont="1" applyBorder="1" applyAlignment="1">
      <alignment horizontal="left" vertical="top" wrapText="1"/>
      <protection/>
    </xf>
    <xf numFmtId="0" fontId="0" fillId="0" borderId="0" xfId="56" applyAlignment="1">
      <alignment horizontal="left"/>
      <protection/>
    </xf>
    <xf numFmtId="0" fontId="7" fillId="0" borderId="25" xfId="56" applyFont="1" applyFill="1" applyBorder="1" applyAlignment="1">
      <alignment horizontal="center" vertical="top"/>
      <protection/>
    </xf>
    <xf numFmtId="0" fontId="7" fillId="0" borderId="26" xfId="56" applyFont="1" applyFill="1" applyBorder="1" applyAlignment="1">
      <alignment horizontal="center" vertical="top"/>
      <protection/>
    </xf>
    <xf numFmtId="0" fontId="7" fillId="0" borderId="26" xfId="56" applyFont="1" applyBorder="1" applyAlignment="1">
      <alignment horizontal="center" vertical="top"/>
      <protection/>
    </xf>
    <xf numFmtId="0" fontId="7" fillId="0" borderId="27" xfId="56" applyFont="1" applyBorder="1" applyAlignment="1">
      <alignment horizontal="center" vertical="top"/>
      <protection/>
    </xf>
    <xf numFmtId="0" fontId="14" fillId="0" borderId="15" xfId="59" applyFont="1" applyBorder="1" applyAlignment="1">
      <alignment horizontal="center" vertical="top" wrapText="1"/>
      <protection/>
    </xf>
    <xf numFmtId="0" fontId="14" fillId="0" borderId="19" xfId="59" applyFont="1" applyBorder="1" applyAlignment="1">
      <alignment horizontal="center" vertical="top" wrapText="1"/>
      <protection/>
    </xf>
    <xf numFmtId="0" fontId="14" fillId="0" borderId="28" xfId="59" applyFont="1" applyBorder="1" applyAlignment="1">
      <alignment horizontal="center" vertical="top" wrapText="1"/>
      <protection/>
    </xf>
    <xf numFmtId="0" fontId="3" fillId="0" borderId="0" xfId="56" applyFont="1" applyAlignment="1">
      <alignment horizontal="right" vertical="top"/>
      <protection/>
    </xf>
    <xf numFmtId="0" fontId="8" fillId="0" borderId="0" xfId="56" applyFont="1" applyFill="1" applyAlignment="1">
      <alignment horizontal="left" vertical="center" wrapText="1"/>
      <protection/>
    </xf>
    <xf numFmtId="0" fontId="8" fillId="0" borderId="0" xfId="56" applyFont="1" applyAlignment="1">
      <alignment horizontal="left" vertical="center" wrapText="1"/>
      <protection/>
    </xf>
    <xf numFmtId="0" fontId="10" fillId="0" borderId="20" xfId="56" applyFont="1" applyFill="1" applyBorder="1" applyAlignment="1" applyProtection="1">
      <alignment horizontal="center" wrapText="1"/>
      <protection locked="0"/>
    </xf>
    <xf numFmtId="0" fontId="10" fillId="0" borderId="20" xfId="56" applyFont="1" applyBorder="1" applyAlignment="1" applyProtection="1">
      <alignment horizontal="center" wrapText="1"/>
      <protection locked="0"/>
    </xf>
    <xf numFmtId="0" fontId="7" fillId="33" borderId="12" xfId="59" applyFont="1" applyFill="1" applyBorder="1" applyAlignment="1" applyProtection="1">
      <alignment horizontal="left" vertical="top"/>
      <protection locked="0"/>
    </xf>
    <xf numFmtId="0" fontId="11" fillId="0" borderId="12" xfId="56" applyFont="1" applyFill="1" applyBorder="1" applyAlignment="1">
      <alignment horizontal="center" vertical="center" wrapText="1"/>
      <protection/>
    </xf>
    <xf numFmtId="0" fontId="11" fillId="0" borderId="12" xfId="56" applyFont="1" applyBorder="1" applyAlignment="1">
      <alignment horizontal="center" vertical="center" wrapText="1"/>
      <protection/>
    </xf>
    <xf numFmtId="0" fontId="15" fillId="0" borderId="0" xfId="0" applyFont="1" applyAlignment="1">
      <alignment horizontal="center" vertical="center"/>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72"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2343150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d.docs.live.net/Users\admin\Desktop\DJAC%2009.08.2023\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d.docs.live.net/Users\gepadmin\Desktop\V4\V4_BOQ_AllinOne.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s://d.docs.live.n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E123"/>
  <sheetViews>
    <sheetView showGridLines="0" zoomScale="79" zoomScaleNormal="79" zoomScalePageLayoutView="0" workbookViewId="0" topLeftCell="A1">
      <selection activeCell="B14" sqref="B14"/>
    </sheetView>
  </sheetViews>
  <sheetFormatPr defaultColWidth="9.140625" defaultRowHeight="15"/>
  <cols>
    <col min="1" max="1" width="12.140625" style="1" customWidth="1"/>
    <col min="2" max="2" width="84.28125" style="1" customWidth="1"/>
    <col min="3" max="3" width="5.00390625" style="1" hidden="1" customWidth="1"/>
    <col min="4" max="4" width="14.421875" style="1" customWidth="1"/>
    <col min="5" max="5" width="13.7109375" style="1" customWidth="1"/>
    <col min="6" max="6" width="15.57421875" style="1" customWidth="1"/>
    <col min="7" max="13" width="9.140625" style="1" hidden="1" customWidth="1"/>
    <col min="14" max="14" width="9.140625" style="2" hidden="1" customWidth="1"/>
    <col min="15" max="52" width="9.140625" style="1" hidden="1" customWidth="1"/>
    <col min="53" max="53" width="22.140625" style="1" customWidth="1"/>
    <col min="54" max="54" width="24.00390625" style="1" hidden="1" customWidth="1"/>
    <col min="55" max="55" width="50.8515625" style="74" customWidth="1"/>
    <col min="56" max="57" width="9.140625" style="1" customWidth="1"/>
    <col min="58" max="58" width="12.28125" style="1" bestFit="1" customWidth="1"/>
    <col min="59" max="59" width="11.00390625" style="1" bestFit="1" customWidth="1"/>
    <col min="60" max="233" width="9.140625" style="1" customWidth="1"/>
    <col min="234" max="238" width="9.140625" style="3" customWidth="1"/>
    <col min="239" max="16384" width="9.140625" style="1" customWidth="1"/>
  </cols>
  <sheetData>
    <row r="1" spans="1:238" s="4" customFormat="1" ht="27" customHeight="1">
      <c r="A1" s="82" t="str">
        <f>B2&amp;" BoQ"</f>
        <v>Percentage BoQ</v>
      </c>
      <c r="B1" s="82"/>
      <c r="C1" s="82"/>
      <c r="D1" s="82"/>
      <c r="E1" s="82"/>
      <c r="F1" s="82"/>
      <c r="G1" s="82"/>
      <c r="H1" s="82"/>
      <c r="I1" s="82"/>
      <c r="J1" s="82"/>
      <c r="K1" s="82"/>
      <c r="L1" s="82"/>
      <c r="O1" s="5"/>
      <c r="P1" s="5"/>
      <c r="Q1" s="6"/>
      <c r="BC1" s="67"/>
      <c r="HZ1" s="6"/>
      <c r="IA1" s="6"/>
      <c r="IB1" s="6"/>
      <c r="IC1" s="6"/>
      <c r="ID1" s="6"/>
    </row>
    <row r="2" spans="1:55" s="4" customFormat="1" ht="25.5" customHeight="1" hidden="1">
      <c r="A2" s="7" t="s">
        <v>0</v>
      </c>
      <c r="B2" s="7" t="s">
        <v>1</v>
      </c>
      <c r="C2" s="7" t="s">
        <v>2</v>
      </c>
      <c r="D2" s="50" t="s">
        <v>3</v>
      </c>
      <c r="E2" s="7" t="s">
        <v>4</v>
      </c>
      <c r="J2" s="8"/>
      <c r="K2" s="8"/>
      <c r="L2" s="8"/>
      <c r="O2" s="5"/>
      <c r="P2" s="5"/>
      <c r="Q2" s="6"/>
      <c r="BC2" s="67"/>
    </row>
    <row r="3" spans="1:238" s="4" customFormat="1" ht="30" customHeight="1" hidden="1">
      <c r="A3" s="4" t="s">
        <v>5</v>
      </c>
      <c r="C3" s="4" t="s">
        <v>6</v>
      </c>
      <c r="BC3" s="67"/>
      <c r="HZ3" s="6"/>
      <c r="IA3" s="6"/>
      <c r="IB3" s="6"/>
      <c r="IC3" s="6"/>
      <c r="ID3" s="6"/>
    </row>
    <row r="4" spans="1:238" s="9" customFormat="1" ht="30.75" customHeight="1">
      <c r="A4" s="83" t="s">
        <v>107</v>
      </c>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HZ4" s="10"/>
      <c r="IA4" s="10"/>
      <c r="IB4" s="10"/>
      <c r="IC4" s="10"/>
      <c r="ID4" s="10"/>
    </row>
    <row r="5" spans="1:238" s="9" customFormat="1" ht="38.25" customHeight="1">
      <c r="A5" s="83" t="s">
        <v>272</v>
      </c>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HZ5" s="10"/>
      <c r="IA5" s="10"/>
      <c r="IB5" s="10"/>
      <c r="IC5" s="10"/>
      <c r="ID5" s="10"/>
    </row>
    <row r="6" spans="1:238" s="9" customFormat="1" ht="30.75" customHeight="1">
      <c r="A6" s="83" t="s">
        <v>273</v>
      </c>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HZ6" s="10"/>
      <c r="IA6" s="10"/>
      <c r="IB6" s="10"/>
      <c r="IC6" s="10"/>
      <c r="ID6" s="10"/>
    </row>
    <row r="7" spans="1:238" s="9" customFormat="1" ht="29.25" customHeight="1" hidden="1">
      <c r="A7" s="85" t="s">
        <v>7</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HZ7" s="10"/>
      <c r="IA7" s="10"/>
      <c r="IB7" s="10"/>
      <c r="IC7" s="10"/>
      <c r="ID7" s="10"/>
    </row>
    <row r="8" spans="1:238" s="11" customFormat="1" ht="93.75" customHeight="1">
      <c r="A8" s="61" t="s">
        <v>40</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HZ8" s="5"/>
      <c r="IA8" s="5"/>
      <c r="IB8" s="5"/>
      <c r="IC8" s="5"/>
      <c r="ID8" s="5"/>
    </row>
    <row r="9" spans="1:238" s="4" customFormat="1" ht="61.5" customHeight="1">
      <c r="A9" s="88" t="s">
        <v>8</v>
      </c>
      <c r="B9" s="89"/>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HZ9" s="6"/>
      <c r="IA9" s="6"/>
      <c r="IB9" s="6"/>
      <c r="IC9" s="6"/>
      <c r="ID9" s="6"/>
    </row>
    <row r="10" spans="1:238" s="13" customFormat="1" ht="18.75" customHeight="1">
      <c r="A10" s="62" t="s">
        <v>9</v>
      </c>
      <c r="B10" s="12" t="s">
        <v>10</v>
      </c>
      <c r="C10" s="12" t="s">
        <v>10</v>
      </c>
      <c r="D10" s="12" t="s">
        <v>9</v>
      </c>
      <c r="E10" s="12" t="s">
        <v>10</v>
      </c>
      <c r="F10" s="12" t="s">
        <v>11</v>
      </c>
      <c r="G10" s="12" t="s">
        <v>11</v>
      </c>
      <c r="H10" s="12" t="s">
        <v>12</v>
      </c>
      <c r="I10" s="12" t="s">
        <v>10</v>
      </c>
      <c r="J10" s="12" t="s">
        <v>9</v>
      </c>
      <c r="K10" s="12" t="s">
        <v>13</v>
      </c>
      <c r="L10" s="12" t="s">
        <v>10</v>
      </c>
      <c r="M10" s="12" t="s">
        <v>9</v>
      </c>
      <c r="N10" s="12" t="s">
        <v>11</v>
      </c>
      <c r="O10" s="12" t="s">
        <v>11</v>
      </c>
      <c r="P10" s="12" t="s">
        <v>11</v>
      </c>
      <c r="Q10" s="12" t="s">
        <v>11</v>
      </c>
      <c r="R10" s="12" t="s">
        <v>12</v>
      </c>
      <c r="S10" s="12" t="s">
        <v>12</v>
      </c>
      <c r="T10" s="12" t="s">
        <v>11</v>
      </c>
      <c r="U10" s="12" t="s">
        <v>11</v>
      </c>
      <c r="V10" s="12" t="s">
        <v>11</v>
      </c>
      <c r="W10" s="12" t="s">
        <v>11</v>
      </c>
      <c r="X10" s="12" t="s">
        <v>12</v>
      </c>
      <c r="Y10" s="12" t="s">
        <v>12</v>
      </c>
      <c r="Z10" s="12" t="s">
        <v>11</v>
      </c>
      <c r="AA10" s="12" t="s">
        <v>11</v>
      </c>
      <c r="AB10" s="12" t="s">
        <v>11</v>
      </c>
      <c r="AC10" s="12" t="s">
        <v>11</v>
      </c>
      <c r="AD10" s="12" t="s">
        <v>12</v>
      </c>
      <c r="AE10" s="12" t="s">
        <v>12</v>
      </c>
      <c r="AF10" s="12" t="s">
        <v>11</v>
      </c>
      <c r="AG10" s="12" t="s">
        <v>11</v>
      </c>
      <c r="AH10" s="12" t="s">
        <v>11</v>
      </c>
      <c r="AI10" s="12" t="s">
        <v>11</v>
      </c>
      <c r="AJ10" s="12" t="s">
        <v>12</v>
      </c>
      <c r="AK10" s="12" t="s">
        <v>12</v>
      </c>
      <c r="AL10" s="12" t="s">
        <v>11</v>
      </c>
      <c r="AM10" s="12" t="s">
        <v>11</v>
      </c>
      <c r="AN10" s="12" t="s">
        <v>11</v>
      </c>
      <c r="AO10" s="12" t="s">
        <v>11</v>
      </c>
      <c r="AP10" s="12" t="s">
        <v>12</v>
      </c>
      <c r="AQ10" s="12" t="s">
        <v>12</v>
      </c>
      <c r="AR10" s="12" t="s">
        <v>11</v>
      </c>
      <c r="AS10" s="12" t="s">
        <v>11</v>
      </c>
      <c r="AT10" s="12" t="s">
        <v>9</v>
      </c>
      <c r="AU10" s="12" t="s">
        <v>9</v>
      </c>
      <c r="AV10" s="12" t="s">
        <v>12</v>
      </c>
      <c r="AW10" s="12" t="s">
        <v>12</v>
      </c>
      <c r="AX10" s="12" t="s">
        <v>9</v>
      </c>
      <c r="AY10" s="12" t="s">
        <v>9</v>
      </c>
      <c r="AZ10" s="12" t="s">
        <v>14</v>
      </c>
      <c r="BA10" s="12" t="s">
        <v>9</v>
      </c>
      <c r="BB10" s="12" t="s">
        <v>9</v>
      </c>
      <c r="BC10" s="68" t="s">
        <v>10</v>
      </c>
      <c r="HZ10" s="14"/>
      <c r="IA10" s="14"/>
      <c r="IB10" s="14"/>
      <c r="IC10" s="14"/>
      <c r="ID10" s="14"/>
    </row>
    <row r="11" spans="1:238" s="13" customFormat="1" ht="67.5" customHeight="1">
      <c r="A11" s="62" t="s">
        <v>15</v>
      </c>
      <c r="B11" s="12" t="s">
        <v>16</v>
      </c>
      <c r="C11" s="12" t="s">
        <v>17</v>
      </c>
      <c r="D11" s="12" t="s">
        <v>18</v>
      </c>
      <c r="E11" s="12" t="s">
        <v>19</v>
      </c>
      <c r="F11" s="12" t="s">
        <v>41</v>
      </c>
      <c r="G11" s="12"/>
      <c r="H11" s="12"/>
      <c r="I11" s="12" t="s">
        <v>20</v>
      </c>
      <c r="J11" s="12" t="s">
        <v>21</v>
      </c>
      <c r="K11" s="12" t="s">
        <v>22</v>
      </c>
      <c r="L11" s="12" t="s">
        <v>23</v>
      </c>
      <c r="M11" s="15" t="s">
        <v>24</v>
      </c>
      <c r="N11" s="12" t="s">
        <v>25</v>
      </c>
      <c r="O11" s="12" t="s">
        <v>26</v>
      </c>
      <c r="P11" s="12" t="s">
        <v>27</v>
      </c>
      <c r="Q11" s="12" t="s">
        <v>28</v>
      </c>
      <c r="R11" s="12"/>
      <c r="S11" s="12"/>
      <c r="T11" s="12" t="s">
        <v>29</v>
      </c>
      <c r="U11" s="12" t="s">
        <v>30</v>
      </c>
      <c r="V11" s="12" t="s">
        <v>31</v>
      </c>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6" t="s">
        <v>52</v>
      </c>
      <c r="BB11" s="16" t="s">
        <v>32</v>
      </c>
      <c r="BC11" s="69" t="s">
        <v>33</v>
      </c>
      <c r="HZ11" s="14"/>
      <c r="IA11" s="14"/>
      <c r="IB11" s="14"/>
      <c r="IC11" s="14"/>
      <c r="ID11" s="14"/>
    </row>
    <row r="12" spans="1:238" s="13" customFormat="1" ht="15">
      <c r="A12" s="62">
        <v>1</v>
      </c>
      <c r="B12" s="12">
        <v>2</v>
      </c>
      <c r="C12" s="20">
        <v>3</v>
      </c>
      <c r="D12" s="21">
        <v>4</v>
      </c>
      <c r="E12" s="21">
        <v>5</v>
      </c>
      <c r="F12" s="21">
        <v>6</v>
      </c>
      <c r="G12" s="21">
        <v>7</v>
      </c>
      <c r="H12" s="21">
        <v>8</v>
      </c>
      <c r="I12" s="21">
        <v>9</v>
      </c>
      <c r="J12" s="21">
        <v>10</v>
      </c>
      <c r="K12" s="21">
        <v>11</v>
      </c>
      <c r="L12" s="21">
        <v>12</v>
      </c>
      <c r="M12" s="21">
        <v>13</v>
      </c>
      <c r="N12" s="21">
        <v>14</v>
      </c>
      <c r="O12" s="21">
        <v>15</v>
      </c>
      <c r="P12" s="21">
        <v>16</v>
      </c>
      <c r="Q12" s="21">
        <v>17</v>
      </c>
      <c r="R12" s="21">
        <v>18</v>
      </c>
      <c r="S12" s="21">
        <v>19</v>
      </c>
      <c r="T12" s="21">
        <v>20</v>
      </c>
      <c r="U12" s="21">
        <v>21</v>
      </c>
      <c r="V12" s="21">
        <v>22</v>
      </c>
      <c r="W12" s="21">
        <v>23</v>
      </c>
      <c r="X12" s="21">
        <v>24</v>
      </c>
      <c r="Y12" s="21">
        <v>25</v>
      </c>
      <c r="Z12" s="21">
        <v>26</v>
      </c>
      <c r="AA12" s="21">
        <v>27</v>
      </c>
      <c r="AB12" s="21">
        <v>28</v>
      </c>
      <c r="AC12" s="21">
        <v>29</v>
      </c>
      <c r="AD12" s="21">
        <v>30</v>
      </c>
      <c r="AE12" s="21">
        <v>31</v>
      </c>
      <c r="AF12" s="21">
        <v>32</v>
      </c>
      <c r="AG12" s="21">
        <v>33</v>
      </c>
      <c r="AH12" s="21">
        <v>34</v>
      </c>
      <c r="AI12" s="21">
        <v>35</v>
      </c>
      <c r="AJ12" s="21">
        <v>36</v>
      </c>
      <c r="AK12" s="21">
        <v>37</v>
      </c>
      <c r="AL12" s="21">
        <v>38</v>
      </c>
      <c r="AM12" s="21">
        <v>39</v>
      </c>
      <c r="AN12" s="21">
        <v>40</v>
      </c>
      <c r="AO12" s="21">
        <v>41</v>
      </c>
      <c r="AP12" s="21">
        <v>42</v>
      </c>
      <c r="AQ12" s="21">
        <v>43</v>
      </c>
      <c r="AR12" s="21">
        <v>44</v>
      </c>
      <c r="AS12" s="21">
        <v>45</v>
      </c>
      <c r="AT12" s="21">
        <v>46</v>
      </c>
      <c r="AU12" s="21">
        <v>47</v>
      </c>
      <c r="AV12" s="21">
        <v>48</v>
      </c>
      <c r="AW12" s="21">
        <v>49</v>
      </c>
      <c r="AX12" s="21">
        <v>50</v>
      </c>
      <c r="AY12" s="21">
        <v>51</v>
      </c>
      <c r="AZ12" s="21">
        <v>52</v>
      </c>
      <c r="BA12" s="23">
        <v>7</v>
      </c>
      <c r="BB12" s="23">
        <v>54</v>
      </c>
      <c r="BC12" s="70">
        <v>8</v>
      </c>
      <c r="HZ12" s="14"/>
      <c r="IA12" s="14"/>
      <c r="IB12" s="14"/>
      <c r="IC12" s="14"/>
      <c r="ID12" s="14"/>
    </row>
    <row r="13" spans="1:238" s="17" customFormat="1" ht="15.75">
      <c r="A13" s="51">
        <v>1</v>
      </c>
      <c r="B13" s="52" t="s">
        <v>186</v>
      </c>
      <c r="C13" s="53" t="s">
        <v>43</v>
      </c>
      <c r="D13" s="75"/>
      <c r="E13" s="76"/>
      <c r="F13" s="76"/>
      <c r="G13" s="76"/>
      <c r="H13" s="76"/>
      <c r="I13" s="76"/>
      <c r="J13" s="76"/>
      <c r="K13" s="76"/>
      <c r="L13" s="76"/>
      <c r="M13" s="76"/>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8"/>
      <c r="HV13" s="17">
        <v>1.01</v>
      </c>
      <c r="HW13" s="17" t="s">
        <v>83</v>
      </c>
      <c r="HX13" s="17" t="s">
        <v>43</v>
      </c>
      <c r="HZ13" s="18"/>
      <c r="IA13" s="18">
        <v>1</v>
      </c>
      <c r="IB13" s="18" t="s">
        <v>186</v>
      </c>
      <c r="IC13" s="18" t="s">
        <v>43</v>
      </c>
      <c r="ID13" s="18"/>
    </row>
    <row r="14" spans="1:238" s="17" customFormat="1" ht="78.75">
      <c r="A14" s="51">
        <v>2</v>
      </c>
      <c r="B14" s="52" t="s">
        <v>187</v>
      </c>
      <c r="C14" s="53" t="s">
        <v>44</v>
      </c>
      <c r="D14" s="75"/>
      <c r="E14" s="76"/>
      <c r="F14" s="76"/>
      <c r="G14" s="76"/>
      <c r="H14" s="76"/>
      <c r="I14" s="76"/>
      <c r="J14" s="76"/>
      <c r="K14" s="76"/>
      <c r="L14" s="76"/>
      <c r="M14" s="76"/>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8"/>
      <c r="HV14" s="17">
        <v>1.02</v>
      </c>
      <c r="HW14" s="17" t="s">
        <v>84</v>
      </c>
      <c r="HX14" s="17" t="s">
        <v>44</v>
      </c>
      <c r="HZ14" s="18"/>
      <c r="IA14" s="18">
        <v>2</v>
      </c>
      <c r="IB14" s="18" t="s">
        <v>187</v>
      </c>
      <c r="IC14" s="18" t="s">
        <v>44</v>
      </c>
      <c r="ID14" s="18"/>
    </row>
    <row r="15" spans="1:239" s="17" customFormat="1" ht="26.25" customHeight="1">
      <c r="A15" s="51">
        <v>3</v>
      </c>
      <c r="B15" s="52" t="s">
        <v>188</v>
      </c>
      <c r="C15" s="53" t="s">
        <v>45</v>
      </c>
      <c r="D15" s="54">
        <v>14.8</v>
      </c>
      <c r="E15" s="55" t="s">
        <v>210</v>
      </c>
      <c r="F15" s="56">
        <v>251.51</v>
      </c>
      <c r="G15" s="57"/>
      <c r="H15" s="58"/>
      <c r="I15" s="59" t="s">
        <v>34</v>
      </c>
      <c r="J15" s="60">
        <f>IF(I15="Less(-)",-1,1)</f>
        <v>1</v>
      </c>
      <c r="K15" s="58" t="s">
        <v>35</v>
      </c>
      <c r="L15" s="58" t="s">
        <v>4</v>
      </c>
      <c r="M15" s="45"/>
      <c r="N15" s="44"/>
      <c r="O15" s="44"/>
      <c r="P15" s="46"/>
      <c r="Q15" s="44"/>
      <c r="R15" s="44"/>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7"/>
      <c r="BA15" s="48">
        <f>ROUND(total_amount_ba($B$2,$D$2,D15,F15,J15,K15,M15),0)</f>
        <v>3722</v>
      </c>
      <c r="BB15" s="49">
        <f>BA15+SUM(N15:AZ15)</f>
        <v>3722</v>
      </c>
      <c r="BC15" s="71" t="str">
        <f>SpellNumber(L15,BB15)</f>
        <v>INR  Three Thousand Seven Hundred &amp; Twenty Two  Only</v>
      </c>
      <c r="HV15" s="17">
        <v>1.03</v>
      </c>
      <c r="HW15" s="17" t="s">
        <v>85</v>
      </c>
      <c r="HX15" s="17" t="s">
        <v>45</v>
      </c>
      <c r="HZ15" s="18"/>
      <c r="IA15" s="18">
        <v>3</v>
      </c>
      <c r="IB15" s="18" t="s">
        <v>188</v>
      </c>
      <c r="IC15" s="18" t="s">
        <v>45</v>
      </c>
      <c r="ID15" s="18">
        <v>14.8</v>
      </c>
      <c r="IE15" s="17" t="s">
        <v>210</v>
      </c>
    </row>
    <row r="16" spans="1:238" s="17" customFormat="1" ht="93.75" customHeight="1">
      <c r="A16" s="51">
        <v>4</v>
      </c>
      <c r="B16" s="52" t="s">
        <v>189</v>
      </c>
      <c r="C16" s="53" t="s">
        <v>53</v>
      </c>
      <c r="D16" s="75"/>
      <c r="E16" s="76"/>
      <c r="F16" s="76"/>
      <c r="G16" s="76"/>
      <c r="H16" s="76"/>
      <c r="I16" s="76"/>
      <c r="J16" s="76"/>
      <c r="K16" s="76"/>
      <c r="L16" s="76"/>
      <c r="M16" s="76"/>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8"/>
      <c r="HV16" s="17">
        <v>1.04</v>
      </c>
      <c r="HW16" s="17" t="s">
        <v>86</v>
      </c>
      <c r="HX16" s="17" t="s">
        <v>53</v>
      </c>
      <c r="HZ16" s="18"/>
      <c r="IA16" s="18">
        <v>4</v>
      </c>
      <c r="IB16" s="18" t="s">
        <v>189</v>
      </c>
      <c r="IC16" s="18" t="s">
        <v>53</v>
      </c>
      <c r="ID16" s="18"/>
    </row>
    <row r="17" spans="1:238" s="17" customFormat="1" ht="15.75">
      <c r="A17" s="51">
        <v>5</v>
      </c>
      <c r="B17" s="52" t="s">
        <v>190</v>
      </c>
      <c r="C17" s="53" t="s">
        <v>46</v>
      </c>
      <c r="D17" s="75"/>
      <c r="E17" s="76"/>
      <c r="F17" s="76"/>
      <c r="G17" s="76"/>
      <c r="H17" s="76"/>
      <c r="I17" s="76"/>
      <c r="J17" s="76"/>
      <c r="K17" s="76"/>
      <c r="L17" s="76"/>
      <c r="M17" s="76"/>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8"/>
      <c r="HV17" s="17">
        <v>1.05</v>
      </c>
      <c r="HW17" s="17" t="s">
        <v>91</v>
      </c>
      <c r="HX17" s="17" t="s">
        <v>46</v>
      </c>
      <c r="HZ17" s="18"/>
      <c r="IA17" s="18">
        <v>5</v>
      </c>
      <c r="IB17" s="18" t="s">
        <v>190</v>
      </c>
      <c r="IC17" s="18" t="s">
        <v>46</v>
      </c>
      <c r="ID17" s="18"/>
    </row>
    <row r="18" spans="1:239" s="17" customFormat="1" ht="27" customHeight="1">
      <c r="A18" s="51">
        <v>6</v>
      </c>
      <c r="B18" s="52" t="s">
        <v>211</v>
      </c>
      <c r="C18" s="53" t="s">
        <v>54</v>
      </c>
      <c r="D18" s="54">
        <v>214</v>
      </c>
      <c r="E18" s="55" t="s">
        <v>137</v>
      </c>
      <c r="F18" s="56">
        <v>365.94</v>
      </c>
      <c r="G18" s="57"/>
      <c r="H18" s="58"/>
      <c r="I18" s="59" t="s">
        <v>34</v>
      </c>
      <c r="J18" s="60">
        <f>IF(I18="Less(-)",-1,1)</f>
        <v>1</v>
      </c>
      <c r="K18" s="58" t="s">
        <v>35</v>
      </c>
      <c r="L18" s="58" t="s">
        <v>4</v>
      </c>
      <c r="M18" s="45"/>
      <c r="N18" s="44"/>
      <c r="O18" s="44"/>
      <c r="P18" s="46"/>
      <c r="Q18" s="44"/>
      <c r="R18" s="44"/>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7"/>
      <c r="BA18" s="48">
        <f>ROUND(total_amount_ba($B$2,$D$2,D18,F18,J18,K18,M18),0)</f>
        <v>78311</v>
      </c>
      <c r="BB18" s="49">
        <f>BA18+SUM(N18:AZ18)</f>
        <v>78311</v>
      </c>
      <c r="BC18" s="71" t="str">
        <f>SpellNumber(L18,BB18)</f>
        <v>INR  Seventy Eight Thousand Three Hundred &amp; Eleven  Only</v>
      </c>
      <c r="HV18" s="17">
        <v>1.06</v>
      </c>
      <c r="HW18" s="17" t="s">
        <v>87</v>
      </c>
      <c r="HX18" s="17" t="s">
        <v>54</v>
      </c>
      <c r="HZ18" s="18"/>
      <c r="IA18" s="18">
        <v>6</v>
      </c>
      <c r="IB18" s="18" t="s">
        <v>211</v>
      </c>
      <c r="IC18" s="18" t="s">
        <v>54</v>
      </c>
      <c r="ID18" s="18">
        <v>214</v>
      </c>
      <c r="IE18" s="17" t="s">
        <v>137</v>
      </c>
    </row>
    <row r="19" spans="1:238" s="17" customFormat="1" ht="57.75" customHeight="1">
      <c r="A19" s="51">
        <v>7</v>
      </c>
      <c r="B19" s="52" t="s">
        <v>212</v>
      </c>
      <c r="C19" s="53" t="s">
        <v>55</v>
      </c>
      <c r="D19" s="75"/>
      <c r="E19" s="76"/>
      <c r="F19" s="76"/>
      <c r="G19" s="76"/>
      <c r="H19" s="76"/>
      <c r="I19" s="76"/>
      <c r="J19" s="76"/>
      <c r="K19" s="76"/>
      <c r="L19" s="76"/>
      <c r="M19" s="76"/>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8"/>
      <c r="HZ19" s="18"/>
      <c r="IA19" s="18">
        <v>7</v>
      </c>
      <c r="IB19" s="18" t="s">
        <v>212</v>
      </c>
      <c r="IC19" s="18" t="s">
        <v>55</v>
      </c>
      <c r="ID19" s="18"/>
    </row>
    <row r="20" spans="1:239" s="17" customFormat="1" ht="23.25" customHeight="1">
      <c r="A20" s="51">
        <v>8</v>
      </c>
      <c r="B20" s="52" t="s">
        <v>190</v>
      </c>
      <c r="C20" s="53" t="s">
        <v>47</v>
      </c>
      <c r="D20" s="54">
        <v>421</v>
      </c>
      <c r="E20" s="55" t="s">
        <v>136</v>
      </c>
      <c r="F20" s="56">
        <v>24.68</v>
      </c>
      <c r="G20" s="57"/>
      <c r="H20" s="58"/>
      <c r="I20" s="59" t="s">
        <v>34</v>
      </c>
      <c r="J20" s="60">
        <f>IF(I20="Less(-)",-1,1)</f>
        <v>1</v>
      </c>
      <c r="K20" s="58" t="s">
        <v>35</v>
      </c>
      <c r="L20" s="58" t="s">
        <v>4</v>
      </c>
      <c r="M20" s="45"/>
      <c r="N20" s="44"/>
      <c r="O20" s="44"/>
      <c r="P20" s="46"/>
      <c r="Q20" s="44"/>
      <c r="R20" s="44"/>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7"/>
      <c r="BA20" s="48">
        <f>ROUND(total_amount_ba($B$2,$D$2,D20,F20,J20,K20,M20),0)</f>
        <v>10390</v>
      </c>
      <c r="BB20" s="49">
        <f>BA20+SUM(N20:AZ20)</f>
        <v>10390</v>
      </c>
      <c r="BC20" s="71" t="str">
        <f>SpellNumber(L20,BB20)</f>
        <v>INR  Ten Thousand Three Hundred &amp; Ninety  Only</v>
      </c>
      <c r="HZ20" s="18"/>
      <c r="IA20" s="18">
        <v>8</v>
      </c>
      <c r="IB20" s="18" t="s">
        <v>190</v>
      </c>
      <c r="IC20" s="18" t="s">
        <v>47</v>
      </c>
      <c r="ID20" s="18">
        <v>421</v>
      </c>
      <c r="IE20" s="17" t="s">
        <v>136</v>
      </c>
    </row>
    <row r="21" spans="1:238" s="17" customFormat="1" ht="25.5" customHeight="1">
      <c r="A21" s="51">
        <v>9</v>
      </c>
      <c r="B21" s="52" t="s">
        <v>191</v>
      </c>
      <c r="C21" s="53" t="s">
        <v>56</v>
      </c>
      <c r="D21" s="75"/>
      <c r="E21" s="76"/>
      <c r="F21" s="76"/>
      <c r="G21" s="76"/>
      <c r="H21" s="76"/>
      <c r="I21" s="76"/>
      <c r="J21" s="76"/>
      <c r="K21" s="76"/>
      <c r="L21" s="76"/>
      <c r="M21" s="76"/>
      <c r="N21" s="77"/>
      <c r="O21" s="77"/>
      <c r="P21" s="77"/>
      <c r="Q21" s="77"/>
      <c r="R21" s="77"/>
      <c r="S21" s="77"/>
      <c r="T21" s="77"/>
      <c r="U21" s="77"/>
      <c r="V21" s="77"/>
      <c r="W21" s="77"/>
      <c r="X21" s="77"/>
      <c r="Y21" s="77"/>
      <c r="Z21" s="77"/>
      <c r="AA21" s="77"/>
      <c r="AB21" s="77"/>
      <c r="AC21" s="77"/>
      <c r="AD21" s="77"/>
      <c r="AE21" s="77"/>
      <c r="AF21" s="77"/>
      <c r="AG21" s="77"/>
      <c r="AH21" s="77"/>
      <c r="AI21" s="77"/>
      <c r="AJ21" s="77"/>
      <c r="AK21" s="77"/>
      <c r="AL21" s="77"/>
      <c r="AM21" s="77"/>
      <c r="AN21" s="77"/>
      <c r="AO21" s="77"/>
      <c r="AP21" s="77"/>
      <c r="AQ21" s="77"/>
      <c r="AR21" s="77"/>
      <c r="AS21" s="77"/>
      <c r="AT21" s="77"/>
      <c r="AU21" s="77"/>
      <c r="AV21" s="77"/>
      <c r="AW21" s="77"/>
      <c r="AX21" s="77"/>
      <c r="AY21" s="77"/>
      <c r="AZ21" s="77"/>
      <c r="BA21" s="77"/>
      <c r="BB21" s="77"/>
      <c r="BC21" s="78"/>
      <c r="HZ21" s="18"/>
      <c r="IA21" s="18">
        <v>9</v>
      </c>
      <c r="IB21" s="18" t="s">
        <v>191</v>
      </c>
      <c r="IC21" s="18" t="s">
        <v>56</v>
      </c>
      <c r="ID21" s="18"/>
    </row>
    <row r="22" spans="1:238" s="17" customFormat="1" ht="57.75" customHeight="1">
      <c r="A22" s="51">
        <v>10</v>
      </c>
      <c r="B22" s="52" t="s">
        <v>192</v>
      </c>
      <c r="C22" s="53" t="s">
        <v>48</v>
      </c>
      <c r="D22" s="75"/>
      <c r="E22" s="76"/>
      <c r="F22" s="76"/>
      <c r="G22" s="76"/>
      <c r="H22" s="76"/>
      <c r="I22" s="76"/>
      <c r="J22" s="76"/>
      <c r="K22" s="76"/>
      <c r="L22" s="76"/>
      <c r="M22" s="76"/>
      <c r="N22" s="77"/>
      <c r="O22" s="77"/>
      <c r="P22" s="77"/>
      <c r="Q22" s="77"/>
      <c r="R22" s="77"/>
      <c r="S22" s="77"/>
      <c r="T22" s="77"/>
      <c r="U22" s="77"/>
      <c r="V22" s="77"/>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7"/>
      <c r="BA22" s="77"/>
      <c r="BB22" s="77"/>
      <c r="BC22" s="78"/>
      <c r="HZ22" s="18"/>
      <c r="IA22" s="18">
        <v>10</v>
      </c>
      <c r="IB22" s="18" t="s">
        <v>192</v>
      </c>
      <c r="IC22" s="18" t="s">
        <v>48</v>
      </c>
      <c r="ID22" s="18"/>
    </row>
    <row r="23" spans="1:239" s="17" customFormat="1" ht="57.75" customHeight="1">
      <c r="A23" s="51">
        <v>11</v>
      </c>
      <c r="B23" s="52" t="s">
        <v>213</v>
      </c>
      <c r="C23" s="53" t="s">
        <v>57</v>
      </c>
      <c r="D23" s="54">
        <v>0.4</v>
      </c>
      <c r="E23" s="55" t="s">
        <v>210</v>
      </c>
      <c r="F23" s="56">
        <v>6457.83</v>
      </c>
      <c r="G23" s="57"/>
      <c r="H23" s="58"/>
      <c r="I23" s="59" t="s">
        <v>34</v>
      </c>
      <c r="J23" s="60">
        <f>IF(I23="Less(-)",-1,1)</f>
        <v>1</v>
      </c>
      <c r="K23" s="58" t="s">
        <v>35</v>
      </c>
      <c r="L23" s="58" t="s">
        <v>4</v>
      </c>
      <c r="M23" s="45"/>
      <c r="N23" s="44"/>
      <c r="O23" s="44"/>
      <c r="P23" s="46"/>
      <c r="Q23" s="44"/>
      <c r="R23" s="44"/>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7"/>
      <c r="BA23" s="48">
        <f>ROUND(total_amount_ba($B$2,$D$2,D23,F23,J23,K23,M23),0)</f>
        <v>2583</v>
      </c>
      <c r="BB23" s="49">
        <f>BA23+SUM(N23:AZ23)</f>
        <v>2583</v>
      </c>
      <c r="BC23" s="71" t="str">
        <f>SpellNumber(L23,BB23)</f>
        <v>INR  Two Thousand Five Hundred &amp; Eighty Three  Only</v>
      </c>
      <c r="HZ23" s="18"/>
      <c r="IA23" s="18">
        <v>11</v>
      </c>
      <c r="IB23" s="18" t="s">
        <v>213</v>
      </c>
      <c r="IC23" s="18" t="s">
        <v>57</v>
      </c>
      <c r="ID23" s="18">
        <v>0.4</v>
      </c>
      <c r="IE23" s="17" t="s">
        <v>210</v>
      </c>
    </row>
    <row r="24" spans="1:239" s="17" customFormat="1" ht="93.75" customHeight="1">
      <c r="A24" s="51">
        <v>12</v>
      </c>
      <c r="B24" s="52" t="s">
        <v>193</v>
      </c>
      <c r="C24" s="53" t="s">
        <v>58</v>
      </c>
      <c r="D24" s="54">
        <v>283</v>
      </c>
      <c r="E24" s="55" t="s">
        <v>136</v>
      </c>
      <c r="F24" s="56">
        <v>597.68</v>
      </c>
      <c r="G24" s="57"/>
      <c r="H24" s="58"/>
      <c r="I24" s="59" t="s">
        <v>34</v>
      </c>
      <c r="J24" s="60">
        <f>IF(I24="Less(-)",-1,1)</f>
        <v>1</v>
      </c>
      <c r="K24" s="58" t="s">
        <v>35</v>
      </c>
      <c r="L24" s="58" t="s">
        <v>4</v>
      </c>
      <c r="M24" s="45"/>
      <c r="N24" s="44"/>
      <c r="O24" s="44"/>
      <c r="P24" s="46"/>
      <c r="Q24" s="44"/>
      <c r="R24" s="44"/>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7"/>
      <c r="BA24" s="48">
        <f>ROUND(total_amount_ba($B$2,$D$2,D24,F24,J24,K24,M24),0)</f>
        <v>169143</v>
      </c>
      <c r="BB24" s="49">
        <f>BA24+SUM(N24:AZ24)</f>
        <v>169143</v>
      </c>
      <c r="BC24" s="71" t="str">
        <f>SpellNumber(L24,BB24)</f>
        <v>INR  One Lakh Sixty Nine Thousand One Hundred &amp; Forty Three  Only</v>
      </c>
      <c r="HZ24" s="18"/>
      <c r="IA24" s="18">
        <v>12</v>
      </c>
      <c r="IB24" s="18" t="s">
        <v>193</v>
      </c>
      <c r="IC24" s="18" t="s">
        <v>58</v>
      </c>
      <c r="ID24" s="18">
        <v>283</v>
      </c>
      <c r="IE24" s="17" t="s">
        <v>136</v>
      </c>
    </row>
    <row r="25" spans="1:238" s="17" customFormat="1" ht="32.25" customHeight="1">
      <c r="A25" s="51">
        <v>13</v>
      </c>
      <c r="B25" s="52" t="s">
        <v>194</v>
      </c>
      <c r="C25" s="53" t="s">
        <v>59</v>
      </c>
      <c r="D25" s="75"/>
      <c r="E25" s="76"/>
      <c r="F25" s="76"/>
      <c r="G25" s="76"/>
      <c r="H25" s="76"/>
      <c r="I25" s="76"/>
      <c r="J25" s="76"/>
      <c r="K25" s="76"/>
      <c r="L25" s="76"/>
      <c r="M25" s="76"/>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7"/>
      <c r="AY25" s="77"/>
      <c r="AZ25" s="77"/>
      <c r="BA25" s="77"/>
      <c r="BB25" s="77"/>
      <c r="BC25" s="78"/>
      <c r="HZ25" s="18"/>
      <c r="IA25" s="18">
        <v>13</v>
      </c>
      <c r="IB25" s="18" t="s">
        <v>194</v>
      </c>
      <c r="IC25" s="18" t="s">
        <v>59</v>
      </c>
      <c r="ID25" s="18"/>
    </row>
    <row r="26" spans="1:239" s="17" customFormat="1" ht="57.75" customHeight="1">
      <c r="A26" s="51">
        <v>14</v>
      </c>
      <c r="B26" s="52" t="s">
        <v>214</v>
      </c>
      <c r="C26" s="53" t="s">
        <v>60</v>
      </c>
      <c r="D26" s="54">
        <v>405</v>
      </c>
      <c r="E26" s="55" t="s">
        <v>137</v>
      </c>
      <c r="F26" s="56">
        <v>48.93</v>
      </c>
      <c r="G26" s="57"/>
      <c r="H26" s="58"/>
      <c r="I26" s="59" t="s">
        <v>34</v>
      </c>
      <c r="J26" s="60">
        <f>IF(I26="Less(-)",-1,1)</f>
        <v>1</v>
      </c>
      <c r="K26" s="58" t="s">
        <v>35</v>
      </c>
      <c r="L26" s="58" t="s">
        <v>4</v>
      </c>
      <c r="M26" s="45"/>
      <c r="N26" s="44"/>
      <c r="O26" s="44"/>
      <c r="P26" s="46"/>
      <c r="Q26" s="44"/>
      <c r="R26" s="44"/>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7"/>
      <c r="BA26" s="48">
        <f>ROUND(total_amount_ba($B$2,$D$2,D26,F26,J26,K26,M26),0)</f>
        <v>19817</v>
      </c>
      <c r="BB26" s="49">
        <f>BA26+SUM(N26:AZ26)</f>
        <v>19817</v>
      </c>
      <c r="BC26" s="71" t="str">
        <f>SpellNumber(L26,BB26)</f>
        <v>INR  Nineteen Thousand Eight Hundred &amp; Seventeen  Only</v>
      </c>
      <c r="HZ26" s="18"/>
      <c r="IA26" s="18">
        <v>14</v>
      </c>
      <c r="IB26" s="18" t="s">
        <v>214</v>
      </c>
      <c r="IC26" s="18" t="s">
        <v>60</v>
      </c>
      <c r="ID26" s="18">
        <v>405</v>
      </c>
      <c r="IE26" s="17" t="s">
        <v>137</v>
      </c>
    </row>
    <row r="27" spans="1:238" s="17" customFormat="1" ht="34.5" customHeight="1">
      <c r="A27" s="51">
        <v>15</v>
      </c>
      <c r="B27" s="52" t="s">
        <v>195</v>
      </c>
      <c r="C27" s="53" t="s">
        <v>61</v>
      </c>
      <c r="D27" s="75"/>
      <c r="E27" s="76"/>
      <c r="F27" s="76"/>
      <c r="G27" s="76"/>
      <c r="H27" s="76"/>
      <c r="I27" s="76"/>
      <c r="J27" s="76"/>
      <c r="K27" s="76"/>
      <c r="L27" s="76"/>
      <c r="M27" s="76"/>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7"/>
      <c r="AO27" s="77"/>
      <c r="AP27" s="77"/>
      <c r="AQ27" s="77"/>
      <c r="AR27" s="77"/>
      <c r="AS27" s="77"/>
      <c r="AT27" s="77"/>
      <c r="AU27" s="77"/>
      <c r="AV27" s="77"/>
      <c r="AW27" s="77"/>
      <c r="AX27" s="77"/>
      <c r="AY27" s="77"/>
      <c r="AZ27" s="77"/>
      <c r="BA27" s="77"/>
      <c r="BB27" s="77"/>
      <c r="BC27" s="78"/>
      <c r="HZ27" s="18"/>
      <c r="IA27" s="18">
        <v>15</v>
      </c>
      <c r="IB27" s="18" t="s">
        <v>195</v>
      </c>
      <c r="IC27" s="18" t="s">
        <v>61</v>
      </c>
      <c r="ID27" s="18"/>
    </row>
    <row r="28" spans="1:238" s="17" customFormat="1" ht="67.5" customHeight="1">
      <c r="A28" s="51">
        <v>16</v>
      </c>
      <c r="B28" s="52" t="s">
        <v>215</v>
      </c>
      <c r="C28" s="53" t="s">
        <v>62</v>
      </c>
      <c r="D28" s="75"/>
      <c r="E28" s="76"/>
      <c r="F28" s="76"/>
      <c r="G28" s="76"/>
      <c r="H28" s="76"/>
      <c r="I28" s="76"/>
      <c r="J28" s="76"/>
      <c r="K28" s="76"/>
      <c r="L28" s="76"/>
      <c r="M28" s="76"/>
      <c r="N28" s="77"/>
      <c r="O28" s="77"/>
      <c r="P28" s="77"/>
      <c r="Q28" s="77"/>
      <c r="R28" s="77"/>
      <c r="S28" s="77"/>
      <c r="T28" s="77"/>
      <c r="U28" s="77"/>
      <c r="V28" s="77"/>
      <c r="W28" s="77"/>
      <c r="X28" s="77"/>
      <c r="Y28" s="77"/>
      <c r="Z28" s="77"/>
      <c r="AA28" s="77"/>
      <c r="AB28" s="77"/>
      <c r="AC28" s="77"/>
      <c r="AD28" s="77"/>
      <c r="AE28" s="77"/>
      <c r="AF28" s="77"/>
      <c r="AG28" s="77"/>
      <c r="AH28" s="77"/>
      <c r="AI28" s="77"/>
      <c r="AJ28" s="77"/>
      <c r="AK28" s="77"/>
      <c r="AL28" s="77"/>
      <c r="AM28" s="77"/>
      <c r="AN28" s="77"/>
      <c r="AO28" s="77"/>
      <c r="AP28" s="77"/>
      <c r="AQ28" s="77"/>
      <c r="AR28" s="77"/>
      <c r="AS28" s="77"/>
      <c r="AT28" s="77"/>
      <c r="AU28" s="77"/>
      <c r="AV28" s="77"/>
      <c r="AW28" s="77"/>
      <c r="AX28" s="77"/>
      <c r="AY28" s="77"/>
      <c r="AZ28" s="77"/>
      <c r="BA28" s="77"/>
      <c r="BB28" s="77"/>
      <c r="BC28" s="78"/>
      <c r="HZ28" s="18"/>
      <c r="IA28" s="18">
        <v>16</v>
      </c>
      <c r="IB28" s="18" t="s">
        <v>215</v>
      </c>
      <c r="IC28" s="18" t="s">
        <v>62</v>
      </c>
      <c r="ID28" s="18"/>
    </row>
    <row r="29" spans="1:239" s="17" customFormat="1" ht="33.75" customHeight="1">
      <c r="A29" s="51">
        <v>17</v>
      </c>
      <c r="B29" s="52" t="s">
        <v>216</v>
      </c>
      <c r="C29" s="53" t="s">
        <v>63</v>
      </c>
      <c r="D29" s="54">
        <v>17</v>
      </c>
      <c r="E29" s="55" t="s">
        <v>136</v>
      </c>
      <c r="F29" s="56">
        <v>1496.36</v>
      </c>
      <c r="G29" s="57"/>
      <c r="H29" s="58"/>
      <c r="I29" s="59" t="s">
        <v>34</v>
      </c>
      <c r="J29" s="60">
        <f>IF(I29="Less(-)",-1,1)</f>
        <v>1</v>
      </c>
      <c r="K29" s="58" t="s">
        <v>35</v>
      </c>
      <c r="L29" s="58" t="s">
        <v>4</v>
      </c>
      <c r="M29" s="45"/>
      <c r="N29" s="44"/>
      <c r="O29" s="44"/>
      <c r="P29" s="46"/>
      <c r="Q29" s="44"/>
      <c r="R29" s="44"/>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7"/>
      <c r="BA29" s="48">
        <f>ROUND(total_amount_ba($B$2,$D$2,D29,F29,J29,K29,M29),0)</f>
        <v>25438</v>
      </c>
      <c r="BB29" s="49">
        <f>BA29+SUM(N29:AZ29)</f>
        <v>25438</v>
      </c>
      <c r="BC29" s="71" t="str">
        <f>SpellNumber(L29,BB29)</f>
        <v>INR  Twenty Five Thousand Four Hundred &amp; Thirty Eight  Only</v>
      </c>
      <c r="HZ29" s="18"/>
      <c r="IA29" s="18">
        <v>17</v>
      </c>
      <c r="IB29" s="18" t="s">
        <v>216</v>
      </c>
      <c r="IC29" s="18" t="s">
        <v>63</v>
      </c>
      <c r="ID29" s="18">
        <v>17</v>
      </c>
      <c r="IE29" s="17" t="s">
        <v>136</v>
      </c>
    </row>
    <row r="30" spans="1:238" s="17" customFormat="1" ht="63.75" customHeight="1">
      <c r="A30" s="51">
        <v>18</v>
      </c>
      <c r="B30" s="52" t="s">
        <v>217</v>
      </c>
      <c r="C30" s="53" t="s">
        <v>49</v>
      </c>
      <c r="D30" s="75"/>
      <c r="E30" s="76"/>
      <c r="F30" s="76"/>
      <c r="G30" s="76"/>
      <c r="H30" s="76"/>
      <c r="I30" s="76"/>
      <c r="J30" s="76"/>
      <c r="K30" s="76"/>
      <c r="L30" s="76"/>
      <c r="M30" s="76"/>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7"/>
      <c r="AN30" s="77"/>
      <c r="AO30" s="77"/>
      <c r="AP30" s="77"/>
      <c r="AQ30" s="77"/>
      <c r="AR30" s="77"/>
      <c r="AS30" s="77"/>
      <c r="AT30" s="77"/>
      <c r="AU30" s="77"/>
      <c r="AV30" s="77"/>
      <c r="AW30" s="77"/>
      <c r="AX30" s="77"/>
      <c r="AY30" s="77"/>
      <c r="AZ30" s="77"/>
      <c r="BA30" s="77"/>
      <c r="BB30" s="77"/>
      <c r="BC30" s="78"/>
      <c r="HZ30" s="18"/>
      <c r="IA30" s="18">
        <v>18</v>
      </c>
      <c r="IB30" s="18" t="s">
        <v>217</v>
      </c>
      <c r="IC30" s="18" t="s">
        <v>49</v>
      </c>
      <c r="ID30" s="18"/>
    </row>
    <row r="31" spans="1:239" s="17" customFormat="1" ht="42" customHeight="1">
      <c r="A31" s="51">
        <v>19</v>
      </c>
      <c r="B31" s="52" t="s">
        <v>218</v>
      </c>
      <c r="C31" s="53" t="s">
        <v>64</v>
      </c>
      <c r="D31" s="54">
        <v>33</v>
      </c>
      <c r="E31" s="55" t="s">
        <v>136</v>
      </c>
      <c r="F31" s="56">
        <v>1132.84</v>
      </c>
      <c r="G31" s="57"/>
      <c r="H31" s="58"/>
      <c r="I31" s="59" t="s">
        <v>34</v>
      </c>
      <c r="J31" s="60">
        <f>IF(I31="Less(-)",-1,1)</f>
        <v>1</v>
      </c>
      <c r="K31" s="58" t="s">
        <v>35</v>
      </c>
      <c r="L31" s="58" t="s">
        <v>4</v>
      </c>
      <c r="M31" s="45"/>
      <c r="N31" s="44"/>
      <c r="O31" s="44"/>
      <c r="P31" s="46"/>
      <c r="Q31" s="44"/>
      <c r="R31" s="44"/>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7"/>
      <c r="BA31" s="48">
        <f>ROUND(total_amount_ba($B$2,$D$2,D31,F31,J31,K31,M31),0)</f>
        <v>37384</v>
      </c>
      <c r="BB31" s="49">
        <f>BA31+SUM(N31:AZ31)</f>
        <v>37384</v>
      </c>
      <c r="BC31" s="71" t="str">
        <f>SpellNumber(L31,BB31)</f>
        <v>INR  Thirty Seven Thousand Three Hundred &amp; Eighty Four  Only</v>
      </c>
      <c r="HZ31" s="18"/>
      <c r="IA31" s="18">
        <v>19</v>
      </c>
      <c r="IB31" s="18" t="s">
        <v>218</v>
      </c>
      <c r="IC31" s="18" t="s">
        <v>64</v>
      </c>
      <c r="ID31" s="18">
        <v>33</v>
      </c>
      <c r="IE31" s="17" t="s">
        <v>136</v>
      </c>
    </row>
    <row r="32" spans="1:238" s="17" customFormat="1" ht="32.25" customHeight="1">
      <c r="A32" s="51">
        <v>20</v>
      </c>
      <c r="B32" s="52" t="s">
        <v>205</v>
      </c>
      <c r="C32" s="53" t="s">
        <v>65</v>
      </c>
      <c r="D32" s="75"/>
      <c r="E32" s="76"/>
      <c r="F32" s="76"/>
      <c r="G32" s="76"/>
      <c r="H32" s="76"/>
      <c r="I32" s="76"/>
      <c r="J32" s="76"/>
      <c r="K32" s="76"/>
      <c r="L32" s="76"/>
      <c r="M32" s="76"/>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7"/>
      <c r="AY32" s="77"/>
      <c r="AZ32" s="77"/>
      <c r="BA32" s="77"/>
      <c r="BB32" s="77"/>
      <c r="BC32" s="78"/>
      <c r="HZ32" s="18"/>
      <c r="IA32" s="18">
        <v>20</v>
      </c>
      <c r="IB32" s="18" t="s">
        <v>205</v>
      </c>
      <c r="IC32" s="18" t="s">
        <v>65</v>
      </c>
      <c r="ID32" s="18"/>
    </row>
    <row r="33" spans="1:238" s="17" customFormat="1" ht="57.75" customHeight="1">
      <c r="A33" s="51">
        <v>21</v>
      </c>
      <c r="B33" s="52" t="s">
        <v>219</v>
      </c>
      <c r="C33" s="53" t="s">
        <v>66</v>
      </c>
      <c r="D33" s="75"/>
      <c r="E33" s="76"/>
      <c r="F33" s="76"/>
      <c r="G33" s="76"/>
      <c r="H33" s="76"/>
      <c r="I33" s="76"/>
      <c r="J33" s="76"/>
      <c r="K33" s="76"/>
      <c r="L33" s="76"/>
      <c r="M33" s="76"/>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c r="AS33" s="77"/>
      <c r="AT33" s="77"/>
      <c r="AU33" s="77"/>
      <c r="AV33" s="77"/>
      <c r="AW33" s="77"/>
      <c r="AX33" s="77"/>
      <c r="AY33" s="77"/>
      <c r="AZ33" s="77"/>
      <c r="BA33" s="77"/>
      <c r="BB33" s="77"/>
      <c r="BC33" s="78"/>
      <c r="HZ33" s="18"/>
      <c r="IA33" s="18">
        <v>21</v>
      </c>
      <c r="IB33" s="18" t="s">
        <v>219</v>
      </c>
      <c r="IC33" s="18" t="s">
        <v>66</v>
      </c>
      <c r="ID33" s="18"/>
    </row>
    <row r="34" spans="1:239" s="17" customFormat="1" ht="23.25" customHeight="1">
      <c r="A34" s="51">
        <v>22</v>
      </c>
      <c r="B34" s="52" t="s">
        <v>220</v>
      </c>
      <c r="C34" s="53" t="s">
        <v>67</v>
      </c>
      <c r="D34" s="54">
        <v>214</v>
      </c>
      <c r="E34" s="55" t="s">
        <v>137</v>
      </c>
      <c r="F34" s="56">
        <v>711.22</v>
      </c>
      <c r="G34" s="57"/>
      <c r="H34" s="58"/>
      <c r="I34" s="59" t="s">
        <v>34</v>
      </c>
      <c r="J34" s="60">
        <f>IF(I34="Less(-)",-1,1)</f>
        <v>1</v>
      </c>
      <c r="K34" s="58" t="s">
        <v>35</v>
      </c>
      <c r="L34" s="58" t="s">
        <v>4</v>
      </c>
      <c r="M34" s="45"/>
      <c r="N34" s="44"/>
      <c r="O34" s="44"/>
      <c r="P34" s="46"/>
      <c r="Q34" s="44"/>
      <c r="R34" s="44"/>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7"/>
      <c r="BA34" s="48">
        <f>ROUND(total_amount_ba($B$2,$D$2,D34,F34,J34,K34,M34),0)</f>
        <v>152201</v>
      </c>
      <c r="BB34" s="49">
        <f>BA34+SUM(N34:AZ34)</f>
        <v>152201</v>
      </c>
      <c r="BC34" s="71" t="str">
        <f>SpellNumber(L34,BB34)</f>
        <v>INR  One Lakh Fifty Two Thousand Two Hundred &amp; One  Only</v>
      </c>
      <c r="HZ34" s="18"/>
      <c r="IA34" s="18">
        <v>22</v>
      </c>
      <c r="IB34" s="18" t="s">
        <v>220</v>
      </c>
      <c r="IC34" s="18" t="s">
        <v>67</v>
      </c>
      <c r="ID34" s="18">
        <v>214</v>
      </c>
      <c r="IE34" s="17" t="s">
        <v>137</v>
      </c>
    </row>
    <row r="35" spans="1:238" s="17" customFormat="1" ht="144" customHeight="1">
      <c r="A35" s="51">
        <v>23</v>
      </c>
      <c r="B35" s="52" t="s">
        <v>221</v>
      </c>
      <c r="C35" s="53" t="s">
        <v>68</v>
      </c>
      <c r="D35" s="75"/>
      <c r="E35" s="76"/>
      <c r="F35" s="76"/>
      <c r="G35" s="76"/>
      <c r="H35" s="76"/>
      <c r="I35" s="76"/>
      <c r="J35" s="76"/>
      <c r="K35" s="76"/>
      <c r="L35" s="76"/>
      <c r="M35" s="76"/>
      <c r="N35" s="77"/>
      <c r="O35" s="77"/>
      <c r="P35" s="77"/>
      <c r="Q35" s="77"/>
      <c r="R35" s="77"/>
      <c r="S35" s="77"/>
      <c r="T35" s="77"/>
      <c r="U35" s="77"/>
      <c r="V35" s="77"/>
      <c r="W35" s="77"/>
      <c r="X35" s="77"/>
      <c r="Y35" s="77"/>
      <c r="Z35" s="77"/>
      <c r="AA35" s="77"/>
      <c r="AB35" s="77"/>
      <c r="AC35" s="77"/>
      <c r="AD35" s="77"/>
      <c r="AE35" s="77"/>
      <c r="AF35" s="77"/>
      <c r="AG35" s="77"/>
      <c r="AH35" s="77"/>
      <c r="AI35" s="77"/>
      <c r="AJ35" s="77"/>
      <c r="AK35" s="77"/>
      <c r="AL35" s="77"/>
      <c r="AM35" s="77"/>
      <c r="AN35" s="77"/>
      <c r="AO35" s="77"/>
      <c r="AP35" s="77"/>
      <c r="AQ35" s="77"/>
      <c r="AR35" s="77"/>
      <c r="AS35" s="77"/>
      <c r="AT35" s="77"/>
      <c r="AU35" s="77"/>
      <c r="AV35" s="77"/>
      <c r="AW35" s="77"/>
      <c r="AX35" s="77"/>
      <c r="AY35" s="77"/>
      <c r="AZ35" s="77"/>
      <c r="BA35" s="77"/>
      <c r="BB35" s="77"/>
      <c r="BC35" s="78"/>
      <c r="HZ35" s="18"/>
      <c r="IA35" s="18">
        <v>23</v>
      </c>
      <c r="IB35" s="18" t="s">
        <v>221</v>
      </c>
      <c r="IC35" s="18" t="s">
        <v>68</v>
      </c>
      <c r="ID35" s="18"/>
    </row>
    <row r="36" spans="1:238" s="17" customFormat="1" ht="57.75" customHeight="1">
      <c r="A36" s="51">
        <v>24</v>
      </c>
      <c r="B36" s="52" t="s">
        <v>222</v>
      </c>
      <c r="C36" s="53" t="s">
        <v>69</v>
      </c>
      <c r="D36" s="75"/>
      <c r="E36" s="76"/>
      <c r="F36" s="76"/>
      <c r="G36" s="76"/>
      <c r="H36" s="76"/>
      <c r="I36" s="76"/>
      <c r="J36" s="76"/>
      <c r="K36" s="76"/>
      <c r="L36" s="76"/>
      <c r="M36" s="76"/>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AP36" s="77"/>
      <c r="AQ36" s="77"/>
      <c r="AR36" s="77"/>
      <c r="AS36" s="77"/>
      <c r="AT36" s="77"/>
      <c r="AU36" s="77"/>
      <c r="AV36" s="77"/>
      <c r="AW36" s="77"/>
      <c r="AX36" s="77"/>
      <c r="AY36" s="77"/>
      <c r="AZ36" s="77"/>
      <c r="BA36" s="77"/>
      <c r="BB36" s="77"/>
      <c r="BC36" s="78"/>
      <c r="HZ36" s="18"/>
      <c r="IA36" s="18">
        <v>24</v>
      </c>
      <c r="IB36" s="18" t="s">
        <v>222</v>
      </c>
      <c r="IC36" s="18" t="s">
        <v>69</v>
      </c>
      <c r="ID36" s="18"/>
    </row>
    <row r="37" spans="1:239" s="17" customFormat="1" ht="33.75" customHeight="1">
      <c r="A37" s="51">
        <v>25</v>
      </c>
      <c r="B37" s="52" t="s">
        <v>206</v>
      </c>
      <c r="C37" s="53" t="s">
        <v>50</v>
      </c>
      <c r="D37" s="54">
        <v>6</v>
      </c>
      <c r="E37" s="55" t="s">
        <v>139</v>
      </c>
      <c r="F37" s="56">
        <v>10247.35</v>
      </c>
      <c r="G37" s="57"/>
      <c r="H37" s="58"/>
      <c r="I37" s="59" t="s">
        <v>34</v>
      </c>
      <c r="J37" s="60">
        <f>IF(I37="Less(-)",-1,1)</f>
        <v>1</v>
      </c>
      <c r="K37" s="58" t="s">
        <v>35</v>
      </c>
      <c r="L37" s="58" t="s">
        <v>4</v>
      </c>
      <c r="M37" s="45"/>
      <c r="N37" s="44"/>
      <c r="O37" s="44"/>
      <c r="P37" s="46"/>
      <c r="Q37" s="44"/>
      <c r="R37" s="44"/>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7"/>
      <c r="BA37" s="48">
        <f>ROUND(total_amount_ba($B$2,$D$2,D37,F37,J37,K37,M37),0)</f>
        <v>61484</v>
      </c>
      <c r="BB37" s="49">
        <f>BA37+SUM(N37:AZ37)</f>
        <v>61484</v>
      </c>
      <c r="BC37" s="71" t="str">
        <f>SpellNumber(L37,BB37)</f>
        <v>INR  Sixty One Thousand Four Hundred &amp; Eighty Four  Only</v>
      </c>
      <c r="HZ37" s="18"/>
      <c r="IA37" s="18">
        <v>25</v>
      </c>
      <c r="IB37" s="18" t="s">
        <v>206</v>
      </c>
      <c r="IC37" s="18" t="s">
        <v>50</v>
      </c>
      <c r="ID37" s="18">
        <v>6</v>
      </c>
      <c r="IE37" s="17" t="s">
        <v>139</v>
      </c>
    </row>
    <row r="38" spans="1:238" s="17" customFormat="1" ht="26.25" customHeight="1">
      <c r="A38" s="51">
        <v>26</v>
      </c>
      <c r="B38" s="52" t="s">
        <v>223</v>
      </c>
      <c r="C38" s="53" t="s">
        <v>51</v>
      </c>
      <c r="D38" s="75"/>
      <c r="E38" s="76"/>
      <c r="F38" s="76"/>
      <c r="G38" s="76"/>
      <c r="H38" s="76"/>
      <c r="I38" s="76"/>
      <c r="J38" s="76"/>
      <c r="K38" s="76"/>
      <c r="L38" s="76"/>
      <c r="M38" s="76"/>
      <c r="N38" s="77"/>
      <c r="O38" s="77"/>
      <c r="P38" s="77"/>
      <c r="Q38" s="77"/>
      <c r="R38" s="77"/>
      <c r="S38" s="77"/>
      <c r="T38" s="77"/>
      <c r="U38" s="77"/>
      <c r="V38" s="77"/>
      <c r="W38" s="77"/>
      <c r="X38" s="77"/>
      <c r="Y38" s="77"/>
      <c r="Z38" s="77"/>
      <c r="AA38" s="77"/>
      <c r="AB38" s="77"/>
      <c r="AC38" s="77"/>
      <c r="AD38" s="77"/>
      <c r="AE38" s="77"/>
      <c r="AF38" s="77"/>
      <c r="AG38" s="77"/>
      <c r="AH38" s="77"/>
      <c r="AI38" s="77"/>
      <c r="AJ38" s="77"/>
      <c r="AK38" s="77"/>
      <c r="AL38" s="77"/>
      <c r="AM38" s="77"/>
      <c r="AN38" s="77"/>
      <c r="AO38" s="77"/>
      <c r="AP38" s="77"/>
      <c r="AQ38" s="77"/>
      <c r="AR38" s="77"/>
      <c r="AS38" s="77"/>
      <c r="AT38" s="77"/>
      <c r="AU38" s="77"/>
      <c r="AV38" s="77"/>
      <c r="AW38" s="77"/>
      <c r="AX38" s="77"/>
      <c r="AY38" s="77"/>
      <c r="AZ38" s="77"/>
      <c r="BA38" s="77"/>
      <c r="BB38" s="77"/>
      <c r="BC38" s="78"/>
      <c r="HZ38" s="18"/>
      <c r="IA38" s="18">
        <v>26</v>
      </c>
      <c r="IB38" s="18" t="s">
        <v>223</v>
      </c>
      <c r="IC38" s="18" t="s">
        <v>51</v>
      </c>
      <c r="ID38" s="18"/>
    </row>
    <row r="39" spans="1:238" s="17" customFormat="1" ht="30" customHeight="1">
      <c r="A39" s="51">
        <v>27</v>
      </c>
      <c r="B39" s="52" t="s">
        <v>224</v>
      </c>
      <c r="C39" s="53" t="s">
        <v>70</v>
      </c>
      <c r="D39" s="75"/>
      <c r="E39" s="76"/>
      <c r="F39" s="76"/>
      <c r="G39" s="76"/>
      <c r="H39" s="76"/>
      <c r="I39" s="76"/>
      <c r="J39" s="76"/>
      <c r="K39" s="76"/>
      <c r="L39" s="76"/>
      <c r="M39" s="76"/>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c r="AS39" s="77"/>
      <c r="AT39" s="77"/>
      <c r="AU39" s="77"/>
      <c r="AV39" s="77"/>
      <c r="AW39" s="77"/>
      <c r="AX39" s="77"/>
      <c r="AY39" s="77"/>
      <c r="AZ39" s="77"/>
      <c r="BA39" s="77"/>
      <c r="BB39" s="77"/>
      <c r="BC39" s="78"/>
      <c r="HZ39" s="18"/>
      <c r="IA39" s="18">
        <v>27</v>
      </c>
      <c r="IB39" s="18" t="s">
        <v>224</v>
      </c>
      <c r="IC39" s="18" t="s">
        <v>70</v>
      </c>
      <c r="ID39" s="18"/>
    </row>
    <row r="40" spans="1:239" s="17" customFormat="1" ht="34.5" customHeight="1">
      <c r="A40" s="51">
        <v>28</v>
      </c>
      <c r="B40" s="52" t="s">
        <v>206</v>
      </c>
      <c r="C40" s="53" t="s">
        <v>71</v>
      </c>
      <c r="D40" s="54">
        <v>4.8</v>
      </c>
      <c r="E40" s="55" t="s">
        <v>137</v>
      </c>
      <c r="F40" s="56">
        <v>7126.22</v>
      </c>
      <c r="G40" s="57"/>
      <c r="H40" s="58"/>
      <c r="I40" s="59" t="s">
        <v>34</v>
      </c>
      <c r="J40" s="60">
        <f>IF(I40="Less(-)",-1,1)</f>
        <v>1</v>
      </c>
      <c r="K40" s="58" t="s">
        <v>35</v>
      </c>
      <c r="L40" s="58" t="s">
        <v>4</v>
      </c>
      <c r="M40" s="45"/>
      <c r="N40" s="44"/>
      <c r="O40" s="44"/>
      <c r="P40" s="46"/>
      <c r="Q40" s="44"/>
      <c r="R40" s="44"/>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7"/>
      <c r="BA40" s="48">
        <f>ROUND(total_amount_ba($B$2,$D$2,D40,F40,J40,K40,M40),0)</f>
        <v>34206</v>
      </c>
      <c r="BB40" s="49">
        <f>BA40+SUM(N40:AZ40)</f>
        <v>34206</v>
      </c>
      <c r="BC40" s="71" t="str">
        <f>SpellNumber(L40,BB40)</f>
        <v>INR  Thirty Four Thousand Two Hundred &amp; Six  Only</v>
      </c>
      <c r="HZ40" s="18"/>
      <c r="IA40" s="18">
        <v>28</v>
      </c>
      <c r="IB40" s="18" t="s">
        <v>206</v>
      </c>
      <c r="IC40" s="18" t="s">
        <v>71</v>
      </c>
      <c r="ID40" s="18">
        <v>4.8</v>
      </c>
      <c r="IE40" s="17" t="s">
        <v>137</v>
      </c>
    </row>
    <row r="41" spans="1:238" s="17" customFormat="1" ht="93.75" customHeight="1">
      <c r="A41" s="51">
        <v>29</v>
      </c>
      <c r="B41" s="52" t="s">
        <v>207</v>
      </c>
      <c r="C41" s="53" t="s">
        <v>72</v>
      </c>
      <c r="D41" s="75"/>
      <c r="E41" s="76"/>
      <c r="F41" s="76"/>
      <c r="G41" s="76"/>
      <c r="H41" s="76"/>
      <c r="I41" s="76"/>
      <c r="J41" s="76"/>
      <c r="K41" s="76"/>
      <c r="L41" s="76"/>
      <c r="M41" s="76"/>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7"/>
      <c r="AS41" s="77"/>
      <c r="AT41" s="77"/>
      <c r="AU41" s="77"/>
      <c r="AV41" s="77"/>
      <c r="AW41" s="77"/>
      <c r="AX41" s="77"/>
      <c r="AY41" s="77"/>
      <c r="AZ41" s="77"/>
      <c r="BA41" s="77"/>
      <c r="BB41" s="77"/>
      <c r="BC41" s="78"/>
      <c r="HZ41" s="18"/>
      <c r="IA41" s="18">
        <v>29</v>
      </c>
      <c r="IB41" s="18" t="s">
        <v>207</v>
      </c>
      <c r="IC41" s="18" t="s">
        <v>72</v>
      </c>
      <c r="ID41" s="18"/>
    </row>
    <row r="42" spans="1:239" s="17" customFormat="1" ht="15.75">
      <c r="A42" s="51">
        <v>30</v>
      </c>
      <c r="B42" s="52" t="s">
        <v>208</v>
      </c>
      <c r="C42" s="53" t="s">
        <v>73</v>
      </c>
      <c r="D42" s="54">
        <v>1</v>
      </c>
      <c r="E42" s="55" t="s">
        <v>139</v>
      </c>
      <c r="F42" s="56">
        <v>599.47</v>
      </c>
      <c r="G42" s="57"/>
      <c r="H42" s="58"/>
      <c r="I42" s="59" t="s">
        <v>34</v>
      </c>
      <c r="J42" s="60">
        <f>IF(I42="Less(-)",-1,1)</f>
        <v>1</v>
      </c>
      <c r="K42" s="58" t="s">
        <v>35</v>
      </c>
      <c r="L42" s="58" t="s">
        <v>4</v>
      </c>
      <c r="M42" s="45"/>
      <c r="N42" s="44"/>
      <c r="O42" s="44"/>
      <c r="P42" s="46"/>
      <c r="Q42" s="44"/>
      <c r="R42" s="44"/>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7"/>
      <c r="BA42" s="48">
        <f>ROUND(total_amount_ba($B$2,$D$2,D42,F42,J42,K42,M42),0)</f>
        <v>599</v>
      </c>
      <c r="BB42" s="49">
        <f>BA42+SUM(N42:AZ42)</f>
        <v>599</v>
      </c>
      <c r="BC42" s="71" t="str">
        <f>SpellNumber(L42,BB42)</f>
        <v>INR  Five Hundred &amp; Ninety Nine  Only</v>
      </c>
      <c r="HZ42" s="18"/>
      <c r="IA42" s="18">
        <v>30</v>
      </c>
      <c r="IB42" s="18" t="s">
        <v>208</v>
      </c>
      <c r="IC42" s="18" t="s">
        <v>73</v>
      </c>
      <c r="ID42" s="18">
        <v>1</v>
      </c>
      <c r="IE42" s="17" t="s">
        <v>139</v>
      </c>
    </row>
    <row r="43" spans="1:238" s="17" customFormat="1" ht="63">
      <c r="A43" s="51">
        <v>31</v>
      </c>
      <c r="B43" s="52" t="s">
        <v>225</v>
      </c>
      <c r="C43" s="53" t="s">
        <v>74</v>
      </c>
      <c r="D43" s="75"/>
      <c r="E43" s="76"/>
      <c r="F43" s="76"/>
      <c r="G43" s="76"/>
      <c r="H43" s="76"/>
      <c r="I43" s="76"/>
      <c r="J43" s="76"/>
      <c r="K43" s="76"/>
      <c r="L43" s="76"/>
      <c r="M43" s="76"/>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8"/>
      <c r="HZ43" s="18"/>
      <c r="IA43" s="18">
        <v>31</v>
      </c>
      <c r="IB43" s="18" t="s">
        <v>225</v>
      </c>
      <c r="IC43" s="18" t="s">
        <v>74</v>
      </c>
      <c r="ID43" s="18"/>
    </row>
    <row r="44" spans="1:239" s="17" customFormat="1" ht="31.5">
      <c r="A44" s="51">
        <v>32</v>
      </c>
      <c r="B44" s="52" t="s">
        <v>206</v>
      </c>
      <c r="C44" s="53" t="s">
        <v>75</v>
      </c>
      <c r="D44" s="54">
        <v>2</v>
      </c>
      <c r="E44" s="55" t="s">
        <v>139</v>
      </c>
      <c r="F44" s="56">
        <v>4900.88</v>
      </c>
      <c r="G44" s="57"/>
      <c r="H44" s="58"/>
      <c r="I44" s="59" t="s">
        <v>34</v>
      </c>
      <c r="J44" s="60">
        <f>IF(I44="Less(-)",-1,1)</f>
        <v>1</v>
      </c>
      <c r="K44" s="58" t="s">
        <v>35</v>
      </c>
      <c r="L44" s="58" t="s">
        <v>4</v>
      </c>
      <c r="M44" s="45"/>
      <c r="N44" s="44"/>
      <c r="O44" s="44"/>
      <c r="P44" s="46"/>
      <c r="Q44" s="44"/>
      <c r="R44" s="44"/>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7"/>
      <c r="BA44" s="48">
        <f>ROUND(total_amount_ba($B$2,$D$2,D44,F44,J44,K44,M44),0)</f>
        <v>9802</v>
      </c>
      <c r="BB44" s="49">
        <f>BA44+SUM(N44:AZ44)</f>
        <v>9802</v>
      </c>
      <c r="BC44" s="71" t="str">
        <f>SpellNumber(L44,BB44)</f>
        <v>INR  Nine Thousand Eight Hundred &amp; Two  Only</v>
      </c>
      <c r="HZ44" s="18"/>
      <c r="IA44" s="18">
        <v>32</v>
      </c>
      <c r="IB44" s="18" t="s">
        <v>206</v>
      </c>
      <c r="IC44" s="18" t="s">
        <v>75</v>
      </c>
      <c r="ID44" s="18">
        <v>2</v>
      </c>
      <c r="IE44" s="17" t="s">
        <v>139</v>
      </c>
    </row>
    <row r="45" spans="1:238" s="17" customFormat="1" ht="156.75" customHeight="1">
      <c r="A45" s="51">
        <v>33</v>
      </c>
      <c r="B45" s="52" t="s">
        <v>226</v>
      </c>
      <c r="C45" s="53" t="s">
        <v>76</v>
      </c>
      <c r="D45" s="75"/>
      <c r="E45" s="76"/>
      <c r="F45" s="76"/>
      <c r="G45" s="76"/>
      <c r="H45" s="76"/>
      <c r="I45" s="76"/>
      <c r="J45" s="76"/>
      <c r="K45" s="76"/>
      <c r="L45" s="76"/>
      <c r="M45" s="76"/>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77"/>
      <c r="AW45" s="77"/>
      <c r="AX45" s="77"/>
      <c r="AY45" s="77"/>
      <c r="AZ45" s="77"/>
      <c r="BA45" s="77"/>
      <c r="BB45" s="77"/>
      <c r="BC45" s="78"/>
      <c r="HZ45" s="18"/>
      <c r="IA45" s="18">
        <v>33</v>
      </c>
      <c r="IB45" s="18" t="s">
        <v>226</v>
      </c>
      <c r="IC45" s="18" t="s">
        <v>76</v>
      </c>
      <c r="ID45" s="18"/>
    </row>
    <row r="46" spans="1:238" s="17" customFormat="1" ht="31.5">
      <c r="A46" s="51">
        <v>34</v>
      </c>
      <c r="B46" s="52" t="s">
        <v>227</v>
      </c>
      <c r="C46" s="53" t="s">
        <v>77</v>
      </c>
      <c r="D46" s="75"/>
      <c r="E46" s="76"/>
      <c r="F46" s="76"/>
      <c r="G46" s="76"/>
      <c r="H46" s="76"/>
      <c r="I46" s="76"/>
      <c r="J46" s="76"/>
      <c r="K46" s="76"/>
      <c r="L46" s="76"/>
      <c r="M46" s="76"/>
      <c r="N46" s="77"/>
      <c r="O46" s="77"/>
      <c r="P46" s="77"/>
      <c r="Q46" s="77"/>
      <c r="R46" s="77"/>
      <c r="S46" s="77"/>
      <c r="T46" s="77"/>
      <c r="U46" s="77"/>
      <c r="V46" s="77"/>
      <c r="W46" s="77"/>
      <c r="X46" s="77"/>
      <c r="Y46" s="77"/>
      <c r="Z46" s="77"/>
      <c r="AA46" s="77"/>
      <c r="AB46" s="77"/>
      <c r="AC46" s="77"/>
      <c r="AD46" s="77"/>
      <c r="AE46" s="77"/>
      <c r="AF46" s="77"/>
      <c r="AG46" s="77"/>
      <c r="AH46" s="77"/>
      <c r="AI46" s="77"/>
      <c r="AJ46" s="77"/>
      <c r="AK46" s="77"/>
      <c r="AL46" s="77"/>
      <c r="AM46" s="77"/>
      <c r="AN46" s="77"/>
      <c r="AO46" s="77"/>
      <c r="AP46" s="77"/>
      <c r="AQ46" s="77"/>
      <c r="AR46" s="77"/>
      <c r="AS46" s="77"/>
      <c r="AT46" s="77"/>
      <c r="AU46" s="77"/>
      <c r="AV46" s="77"/>
      <c r="AW46" s="77"/>
      <c r="AX46" s="77"/>
      <c r="AY46" s="77"/>
      <c r="AZ46" s="77"/>
      <c r="BA46" s="77"/>
      <c r="BB46" s="77"/>
      <c r="BC46" s="78"/>
      <c r="HZ46" s="18"/>
      <c r="IA46" s="18">
        <v>34</v>
      </c>
      <c r="IB46" s="18" t="s">
        <v>227</v>
      </c>
      <c r="IC46" s="18" t="s">
        <v>77</v>
      </c>
      <c r="ID46" s="18"/>
    </row>
    <row r="47" spans="1:239" s="17" customFormat="1" ht="31.5">
      <c r="A47" s="51">
        <v>35</v>
      </c>
      <c r="B47" s="52" t="s">
        <v>206</v>
      </c>
      <c r="C47" s="53" t="s">
        <v>78</v>
      </c>
      <c r="D47" s="54">
        <v>1</v>
      </c>
      <c r="E47" s="55" t="s">
        <v>139</v>
      </c>
      <c r="F47" s="56">
        <v>6407.85</v>
      </c>
      <c r="G47" s="57"/>
      <c r="H47" s="58"/>
      <c r="I47" s="59" t="s">
        <v>34</v>
      </c>
      <c r="J47" s="60">
        <f>IF(I47="Less(-)",-1,1)</f>
        <v>1</v>
      </c>
      <c r="K47" s="58" t="s">
        <v>35</v>
      </c>
      <c r="L47" s="58" t="s">
        <v>4</v>
      </c>
      <c r="M47" s="45"/>
      <c r="N47" s="44"/>
      <c r="O47" s="44"/>
      <c r="P47" s="46"/>
      <c r="Q47" s="44"/>
      <c r="R47" s="44"/>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47"/>
      <c r="BA47" s="48">
        <f>ROUND(total_amount_ba($B$2,$D$2,D47,F47,J47,K47,M47),0)</f>
        <v>6408</v>
      </c>
      <c r="BB47" s="49">
        <f>BA47+SUM(N47:AZ47)</f>
        <v>6408</v>
      </c>
      <c r="BC47" s="71" t="str">
        <f>SpellNumber(L47,BB47)</f>
        <v>INR  Six Thousand Four Hundred &amp; Eight  Only</v>
      </c>
      <c r="HZ47" s="18"/>
      <c r="IA47" s="18">
        <v>35</v>
      </c>
      <c r="IB47" s="18" t="s">
        <v>206</v>
      </c>
      <c r="IC47" s="18" t="s">
        <v>78</v>
      </c>
      <c r="ID47" s="18">
        <v>1</v>
      </c>
      <c r="IE47" s="17" t="s">
        <v>139</v>
      </c>
    </row>
    <row r="48" spans="1:238" s="17" customFormat="1" ht="15.75">
      <c r="A48" s="51">
        <v>36</v>
      </c>
      <c r="B48" s="52" t="s">
        <v>228</v>
      </c>
      <c r="C48" s="53" t="s">
        <v>79</v>
      </c>
      <c r="D48" s="75"/>
      <c r="E48" s="76"/>
      <c r="F48" s="76"/>
      <c r="G48" s="76"/>
      <c r="H48" s="76"/>
      <c r="I48" s="76"/>
      <c r="J48" s="76"/>
      <c r="K48" s="76"/>
      <c r="L48" s="76"/>
      <c r="M48" s="76"/>
      <c r="N48" s="77"/>
      <c r="O48" s="77"/>
      <c r="P48" s="77"/>
      <c r="Q48" s="77"/>
      <c r="R48" s="77"/>
      <c r="S48" s="77"/>
      <c r="T48" s="77"/>
      <c r="U48" s="77"/>
      <c r="V48" s="77"/>
      <c r="W48" s="77"/>
      <c r="X48" s="77"/>
      <c r="Y48" s="77"/>
      <c r="Z48" s="77"/>
      <c r="AA48" s="77"/>
      <c r="AB48" s="77"/>
      <c r="AC48" s="77"/>
      <c r="AD48" s="77"/>
      <c r="AE48" s="77"/>
      <c r="AF48" s="77"/>
      <c r="AG48" s="77"/>
      <c r="AH48" s="77"/>
      <c r="AI48" s="77"/>
      <c r="AJ48" s="77"/>
      <c r="AK48" s="77"/>
      <c r="AL48" s="77"/>
      <c r="AM48" s="77"/>
      <c r="AN48" s="77"/>
      <c r="AO48" s="77"/>
      <c r="AP48" s="77"/>
      <c r="AQ48" s="77"/>
      <c r="AR48" s="77"/>
      <c r="AS48" s="77"/>
      <c r="AT48" s="77"/>
      <c r="AU48" s="77"/>
      <c r="AV48" s="77"/>
      <c r="AW48" s="77"/>
      <c r="AX48" s="77"/>
      <c r="AY48" s="77"/>
      <c r="AZ48" s="77"/>
      <c r="BA48" s="77"/>
      <c r="BB48" s="77"/>
      <c r="BC48" s="78"/>
      <c r="HZ48" s="18"/>
      <c r="IA48" s="18">
        <v>36</v>
      </c>
      <c r="IB48" s="18" t="s">
        <v>228</v>
      </c>
      <c r="IC48" s="18" t="s">
        <v>79</v>
      </c>
      <c r="ID48" s="18"/>
    </row>
    <row r="49" spans="1:238" s="17" customFormat="1" ht="15.75">
      <c r="A49" s="51">
        <v>37</v>
      </c>
      <c r="B49" s="52" t="s">
        <v>229</v>
      </c>
      <c r="C49" s="53" t="s">
        <v>80</v>
      </c>
      <c r="D49" s="75"/>
      <c r="E49" s="76"/>
      <c r="F49" s="76"/>
      <c r="G49" s="76"/>
      <c r="H49" s="76"/>
      <c r="I49" s="76"/>
      <c r="J49" s="76"/>
      <c r="K49" s="76"/>
      <c r="L49" s="76"/>
      <c r="M49" s="76"/>
      <c r="N49" s="77"/>
      <c r="O49" s="77"/>
      <c r="P49" s="77"/>
      <c r="Q49" s="77"/>
      <c r="R49" s="77"/>
      <c r="S49" s="77"/>
      <c r="T49" s="77"/>
      <c r="U49" s="77"/>
      <c r="V49" s="77"/>
      <c r="W49" s="77"/>
      <c r="X49" s="77"/>
      <c r="Y49" s="77"/>
      <c r="Z49" s="77"/>
      <c r="AA49" s="77"/>
      <c r="AB49" s="77"/>
      <c r="AC49" s="77"/>
      <c r="AD49" s="77"/>
      <c r="AE49" s="77"/>
      <c r="AF49" s="77"/>
      <c r="AG49" s="77"/>
      <c r="AH49" s="77"/>
      <c r="AI49" s="77"/>
      <c r="AJ49" s="77"/>
      <c r="AK49" s="77"/>
      <c r="AL49" s="77"/>
      <c r="AM49" s="77"/>
      <c r="AN49" s="77"/>
      <c r="AO49" s="77"/>
      <c r="AP49" s="77"/>
      <c r="AQ49" s="77"/>
      <c r="AR49" s="77"/>
      <c r="AS49" s="77"/>
      <c r="AT49" s="77"/>
      <c r="AU49" s="77"/>
      <c r="AV49" s="77"/>
      <c r="AW49" s="77"/>
      <c r="AX49" s="77"/>
      <c r="AY49" s="77"/>
      <c r="AZ49" s="77"/>
      <c r="BA49" s="77"/>
      <c r="BB49" s="77"/>
      <c r="BC49" s="78"/>
      <c r="HZ49" s="18"/>
      <c r="IA49" s="18">
        <v>37</v>
      </c>
      <c r="IB49" s="18" t="s">
        <v>229</v>
      </c>
      <c r="IC49" s="18" t="s">
        <v>80</v>
      </c>
      <c r="ID49" s="18"/>
    </row>
    <row r="50" spans="1:239" s="17" customFormat="1" ht="31.5">
      <c r="A50" s="51">
        <v>38</v>
      </c>
      <c r="B50" s="52" t="s">
        <v>206</v>
      </c>
      <c r="C50" s="53" t="s">
        <v>89</v>
      </c>
      <c r="D50" s="54">
        <v>0.4</v>
      </c>
      <c r="E50" s="55" t="s">
        <v>137</v>
      </c>
      <c r="F50" s="56">
        <v>4945.86</v>
      </c>
      <c r="G50" s="57"/>
      <c r="H50" s="58"/>
      <c r="I50" s="59" t="s">
        <v>34</v>
      </c>
      <c r="J50" s="60">
        <f>IF(I50="Less(-)",-1,1)</f>
        <v>1</v>
      </c>
      <c r="K50" s="58" t="s">
        <v>35</v>
      </c>
      <c r="L50" s="58" t="s">
        <v>4</v>
      </c>
      <c r="M50" s="45"/>
      <c r="N50" s="44"/>
      <c r="O50" s="44"/>
      <c r="P50" s="46"/>
      <c r="Q50" s="44"/>
      <c r="R50" s="44"/>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7"/>
      <c r="BA50" s="48">
        <f>ROUND(total_amount_ba($B$2,$D$2,D50,F50,J50,K50,M50),0)</f>
        <v>1978</v>
      </c>
      <c r="BB50" s="49">
        <f>BA50+SUM(N50:AZ50)</f>
        <v>1978</v>
      </c>
      <c r="BC50" s="71" t="str">
        <f>SpellNumber(L50,BB50)</f>
        <v>INR  One Thousand Nine Hundred &amp; Seventy Eight  Only</v>
      </c>
      <c r="HZ50" s="18"/>
      <c r="IA50" s="18">
        <v>38</v>
      </c>
      <c r="IB50" s="18" t="s">
        <v>206</v>
      </c>
      <c r="IC50" s="18" t="s">
        <v>89</v>
      </c>
      <c r="ID50" s="18">
        <v>0.4</v>
      </c>
      <c r="IE50" s="17" t="s">
        <v>137</v>
      </c>
    </row>
    <row r="51" spans="1:238" s="17" customFormat="1" ht="15.75">
      <c r="A51" s="51">
        <v>39</v>
      </c>
      <c r="B51" s="52" t="s">
        <v>230</v>
      </c>
      <c r="C51" s="53" t="s">
        <v>90</v>
      </c>
      <c r="D51" s="75"/>
      <c r="E51" s="76"/>
      <c r="F51" s="76"/>
      <c r="G51" s="76"/>
      <c r="H51" s="76"/>
      <c r="I51" s="76"/>
      <c r="J51" s="76"/>
      <c r="K51" s="76"/>
      <c r="L51" s="76"/>
      <c r="M51" s="76"/>
      <c r="N51" s="77"/>
      <c r="O51" s="77"/>
      <c r="P51" s="77"/>
      <c r="Q51" s="77"/>
      <c r="R51" s="77"/>
      <c r="S51" s="77"/>
      <c r="T51" s="77"/>
      <c r="U51" s="77"/>
      <c r="V51" s="77"/>
      <c r="W51" s="77"/>
      <c r="X51" s="77"/>
      <c r="Y51" s="77"/>
      <c r="Z51" s="77"/>
      <c r="AA51" s="77"/>
      <c r="AB51" s="77"/>
      <c r="AC51" s="77"/>
      <c r="AD51" s="77"/>
      <c r="AE51" s="77"/>
      <c r="AF51" s="77"/>
      <c r="AG51" s="77"/>
      <c r="AH51" s="77"/>
      <c r="AI51" s="77"/>
      <c r="AJ51" s="77"/>
      <c r="AK51" s="77"/>
      <c r="AL51" s="77"/>
      <c r="AM51" s="77"/>
      <c r="AN51" s="77"/>
      <c r="AO51" s="77"/>
      <c r="AP51" s="77"/>
      <c r="AQ51" s="77"/>
      <c r="AR51" s="77"/>
      <c r="AS51" s="77"/>
      <c r="AT51" s="77"/>
      <c r="AU51" s="77"/>
      <c r="AV51" s="77"/>
      <c r="AW51" s="77"/>
      <c r="AX51" s="77"/>
      <c r="AY51" s="77"/>
      <c r="AZ51" s="77"/>
      <c r="BA51" s="77"/>
      <c r="BB51" s="77"/>
      <c r="BC51" s="78"/>
      <c r="HZ51" s="18"/>
      <c r="IA51" s="18">
        <v>39</v>
      </c>
      <c r="IB51" s="18" t="s">
        <v>230</v>
      </c>
      <c r="IC51" s="18" t="s">
        <v>90</v>
      </c>
      <c r="ID51" s="18"/>
    </row>
    <row r="52" spans="1:239" s="17" customFormat="1" ht="31.5">
      <c r="A52" s="51">
        <v>40</v>
      </c>
      <c r="B52" s="52" t="s">
        <v>206</v>
      </c>
      <c r="C52" s="53" t="s">
        <v>81</v>
      </c>
      <c r="D52" s="54">
        <v>0.2</v>
      </c>
      <c r="E52" s="55" t="s">
        <v>137</v>
      </c>
      <c r="F52" s="56">
        <v>5399.43</v>
      </c>
      <c r="G52" s="57"/>
      <c r="H52" s="58"/>
      <c r="I52" s="59" t="s">
        <v>34</v>
      </c>
      <c r="J52" s="60">
        <f>IF(I52="Less(-)",-1,1)</f>
        <v>1</v>
      </c>
      <c r="K52" s="58" t="s">
        <v>35</v>
      </c>
      <c r="L52" s="58" t="s">
        <v>4</v>
      </c>
      <c r="M52" s="45"/>
      <c r="N52" s="44"/>
      <c r="O52" s="44"/>
      <c r="P52" s="46"/>
      <c r="Q52" s="44"/>
      <c r="R52" s="44"/>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7"/>
      <c r="BA52" s="48">
        <f>ROUND(total_amount_ba($B$2,$D$2,D52,F52,J52,K52,M52),0)</f>
        <v>1080</v>
      </c>
      <c r="BB52" s="49">
        <f>BA52+SUM(N52:AZ52)</f>
        <v>1080</v>
      </c>
      <c r="BC52" s="71" t="str">
        <f>SpellNumber(L52,BB52)</f>
        <v>INR  One Thousand  &amp;Eighty  Only</v>
      </c>
      <c r="HZ52" s="18"/>
      <c r="IA52" s="18">
        <v>40</v>
      </c>
      <c r="IB52" s="18" t="s">
        <v>206</v>
      </c>
      <c r="IC52" s="18" t="s">
        <v>81</v>
      </c>
      <c r="ID52" s="18">
        <v>0.2</v>
      </c>
      <c r="IE52" s="17" t="s">
        <v>137</v>
      </c>
    </row>
    <row r="53" spans="1:238" s="17" customFormat="1" ht="15.75">
      <c r="A53" s="51">
        <v>41</v>
      </c>
      <c r="B53" s="52" t="s">
        <v>231</v>
      </c>
      <c r="C53" s="53" t="s">
        <v>82</v>
      </c>
      <c r="D53" s="75"/>
      <c r="E53" s="76"/>
      <c r="F53" s="76"/>
      <c r="G53" s="76"/>
      <c r="H53" s="76"/>
      <c r="I53" s="76"/>
      <c r="J53" s="76"/>
      <c r="K53" s="76"/>
      <c r="L53" s="76"/>
      <c r="M53" s="76"/>
      <c r="N53" s="77"/>
      <c r="O53" s="77"/>
      <c r="P53" s="77"/>
      <c r="Q53" s="77"/>
      <c r="R53" s="77"/>
      <c r="S53" s="77"/>
      <c r="T53" s="77"/>
      <c r="U53" s="77"/>
      <c r="V53" s="77"/>
      <c r="W53" s="77"/>
      <c r="X53" s="77"/>
      <c r="Y53" s="77"/>
      <c r="Z53" s="77"/>
      <c r="AA53" s="77"/>
      <c r="AB53" s="77"/>
      <c r="AC53" s="77"/>
      <c r="AD53" s="77"/>
      <c r="AE53" s="77"/>
      <c r="AF53" s="77"/>
      <c r="AG53" s="77"/>
      <c r="AH53" s="77"/>
      <c r="AI53" s="77"/>
      <c r="AJ53" s="77"/>
      <c r="AK53" s="77"/>
      <c r="AL53" s="77"/>
      <c r="AM53" s="77"/>
      <c r="AN53" s="77"/>
      <c r="AO53" s="77"/>
      <c r="AP53" s="77"/>
      <c r="AQ53" s="77"/>
      <c r="AR53" s="77"/>
      <c r="AS53" s="77"/>
      <c r="AT53" s="77"/>
      <c r="AU53" s="77"/>
      <c r="AV53" s="77"/>
      <c r="AW53" s="77"/>
      <c r="AX53" s="77"/>
      <c r="AY53" s="77"/>
      <c r="AZ53" s="77"/>
      <c r="BA53" s="77"/>
      <c r="BB53" s="77"/>
      <c r="BC53" s="78"/>
      <c r="HZ53" s="18"/>
      <c r="IA53" s="18">
        <v>41</v>
      </c>
      <c r="IB53" s="18" t="s">
        <v>231</v>
      </c>
      <c r="IC53" s="18" t="s">
        <v>82</v>
      </c>
      <c r="ID53" s="18"/>
    </row>
    <row r="54" spans="1:239" s="17" customFormat="1" ht="102" customHeight="1">
      <c r="A54" s="51">
        <v>42</v>
      </c>
      <c r="B54" s="52" t="s">
        <v>232</v>
      </c>
      <c r="C54" s="53" t="s">
        <v>108</v>
      </c>
      <c r="D54" s="54">
        <v>10</v>
      </c>
      <c r="E54" s="55" t="s">
        <v>136</v>
      </c>
      <c r="F54" s="56">
        <v>932.44</v>
      </c>
      <c r="G54" s="57"/>
      <c r="H54" s="58"/>
      <c r="I54" s="59" t="s">
        <v>34</v>
      </c>
      <c r="J54" s="60">
        <f>IF(I54="Less(-)",-1,1)</f>
        <v>1</v>
      </c>
      <c r="K54" s="58" t="s">
        <v>35</v>
      </c>
      <c r="L54" s="58" t="s">
        <v>4</v>
      </c>
      <c r="M54" s="45"/>
      <c r="N54" s="44"/>
      <c r="O54" s="44"/>
      <c r="P54" s="46"/>
      <c r="Q54" s="44"/>
      <c r="R54" s="44"/>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7"/>
      <c r="BA54" s="48">
        <f>ROUND(total_amount_ba($B$2,$D$2,D54,F54,J54,K54,M54),0)</f>
        <v>9324</v>
      </c>
      <c r="BB54" s="49">
        <f>BA54+SUM(N54:AZ54)</f>
        <v>9324</v>
      </c>
      <c r="BC54" s="71" t="str">
        <f>SpellNumber(L54,BB54)</f>
        <v>INR  Nine Thousand Three Hundred &amp; Twenty Four  Only</v>
      </c>
      <c r="HZ54" s="18"/>
      <c r="IA54" s="18">
        <v>42</v>
      </c>
      <c r="IB54" s="18" t="s">
        <v>232</v>
      </c>
      <c r="IC54" s="18" t="s">
        <v>108</v>
      </c>
      <c r="ID54" s="18">
        <v>10</v>
      </c>
      <c r="IE54" s="17" t="s">
        <v>136</v>
      </c>
    </row>
    <row r="55" spans="1:238" s="17" customFormat="1" ht="15.75">
      <c r="A55" s="51">
        <v>43</v>
      </c>
      <c r="B55" s="52" t="s">
        <v>99</v>
      </c>
      <c r="C55" s="53" t="s">
        <v>109</v>
      </c>
      <c r="D55" s="75"/>
      <c r="E55" s="76"/>
      <c r="F55" s="76"/>
      <c r="G55" s="76"/>
      <c r="H55" s="76"/>
      <c r="I55" s="76"/>
      <c r="J55" s="76"/>
      <c r="K55" s="76"/>
      <c r="L55" s="76"/>
      <c r="M55" s="76"/>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8"/>
      <c r="HZ55" s="18"/>
      <c r="IA55" s="18">
        <v>43</v>
      </c>
      <c r="IB55" s="18" t="s">
        <v>99</v>
      </c>
      <c r="IC55" s="18" t="s">
        <v>109</v>
      </c>
      <c r="ID55" s="18"/>
    </row>
    <row r="56" spans="1:238" s="17" customFormat="1" ht="57.75" customHeight="1">
      <c r="A56" s="51">
        <v>44</v>
      </c>
      <c r="B56" s="52" t="s">
        <v>100</v>
      </c>
      <c r="C56" s="53" t="s">
        <v>110</v>
      </c>
      <c r="D56" s="75"/>
      <c r="E56" s="76"/>
      <c r="F56" s="76"/>
      <c r="G56" s="76"/>
      <c r="H56" s="76"/>
      <c r="I56" s="76"/>
      <c r="J56" s="76"/>
      <c r="K56" s="76"/>
      <c r="L56" s="76"/>
      <c r="M56" s="76"/>
      <c r="N56" s="77"/>
      <c r="O56" s="77"/>
      <c r="P56" s="77"/>
      <c r="Q56" s="77"/>
      <c r="R56" s="77"/>
      <c r="S56" s="77"/>
      <c r="T56" s="77"/>
      <c r="U56" s="77"/>
      <c r="V56" s="77"/>
      <c r="W56" s="77"/>
      <c r="X56" s="77"/>
      <c r="Y56" s="77"/>
      <c r="Z56" s="77"/>
      <c r="AA56" s="77"/>
      <c r="AB56" s="77"/>
      <c r="AC56" s="77"/>
      <c r="AD56" s="77"/>
      <c r="AE56" s="77"/>
      <c r="AF56" s="77"/>
      <c r="AG56" s="77"/>
      <c r="AH56" s="77"/>
      <c r="AI56" s="77"/>
      <c r="AJ56" s="77"/>
      <c r="AK56" s="77"/>
      <c r="AL56" s="77"/>
      <c r="AM56" s="77"/>
      <c r="AN56" s="77"/>
      <c r="AO56" s="77"/>
      <c r="AP56" s="77"/>
      <c r="AQ56" s="77"/>
      <c r="AR56" s="77"/>
      <c r="AS56" s="77"/>
      <c r="AT56" s="77"/>
      <c r="AU56" s="77"/>
      <c r="AV56" s="77"/>
      <c r="AW56" s="77"/>
      <c r="AX56" s="77"/>
      <c r="AY56" s="77"/>
      <c r="AZ56" s="77"/>
      <c r="BA56" s="77"/>
      <c r="BB56" s="77"/>
      <c r="BC56" s="78"/>
      <c r="HZ56" s="18"/>
      <c r="IA56" s="18">
        <v>44</v>
      </c>
      <c r="IB56" s="18" t="s">
        <v>100</v>
      </c>
      <c r="IC56" s="18" t="s">
        <v>110</v>
      </c>
      <c r="ID56" s="18"/>
    </row>
    <row r="57" spans="1:239" s="17" customFormat="1" ht="31.5">
      <c r="A57" s="51">
        <v>45</v>
      </c>
      <c r="B57" s="52" t="s">
        <v>233</v>
      </c>
      <c r="C57" s="53" t="s">
        <v>111</v>
      </c>
      <c r="D57" s="54">
        <v>64</v>
      </c>
      <c r="E57" s="55" t="s">
        <v>139</v>
      </c>
      <c r="F57" s="56">
        <v>51.42</v>
      </c>
      <c r="G57" s="57"/>
      <c r="H57" s="58"/>
      <c r="I57" s="59" t="s">
        <v>34</v>
      </c>
      <c r="J57" s="60">
        <f>IF(I57="Less(-)",-1,1)</f>
        <v>1</v>
      </c>
      <c r="K57" s="58" t="s">
        <v>35</v>
      </c>
      <c r="L57" s="58" t="s">
        <v>4</v>
      </c>
      <c r="M57" s="45"/>
      <c r="N57" s="44"/>
      <c r="O57" s="44"/>
      <c r="P57" s="46"/>
      <c r="Q57" s="44"/>
      <c r="R57" s="44"/>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47"/>
      <c r="BA57" s="48">
        <f>ROUND(total_amount_ba($B$2,$D$2,D57,F57,J57,K57,M57),0)</f>
        <v>3291</v>
      </c>
      <c r="BB57" s="49">
        <f>BA57+SUM(N57:AZ57)</f>
        <v>3291</v>
      </c>
      <c r="BC57" s="71" t="str">
        <f>SpellNumber(L57,BB57)</f>
        <v>INR  Three Thousand Two Hundred &amp; Ninety One  Only</v>
      </c>
      <c r="HZ57" s="18"/>
      <c r="IA57" s="18">
        <v>45</v>
      </c>
      <c r="IB57" s="18" t="s">
        <v>233</v>
      </c>
      <c r="IC57" s="18" t="s">
        <v>111</v>
      </c>
      <c r="ID57" s="18">
        <v>64</v>
      </c>
      <c r="IE57" s="17" t="s">
        <v>139</v>
      </c>
    </row>
    <row r="58" spans="1:238" s="17" customFormat="1" ht="57.75" customHeight="1">
      <c r="A58" s="51">
        <v>46</v>
      </c>
      <c r="B58" s="52" t="s">
        <v>234</v>
      </c>
      <c r="C58" s="53" t="s">
        <v>112</v>
      </c>
      <c r="D58" s="75"/>
      <c r="E58" s="76"/>
      <c r="F58" s="76"/>
      <c r="G58" s="76"/>
      <c r="H58" s="76"/>
      <c r="I58" s="76"/>
      <c r="J58" s="76"/>
      <c r="K58" s="76"/>
      <c r="L58" s="76"/>
      <c r="M58" s="76"/>
      <c r="N58" s="77"/>
      <c r="O58" s="77"/>
      <c r="P58" s="77"/>
      <c r="Q58" s="77"/>
      <c r="R58" s="77"/>
      <c r="S58" s="77"/>
      <c r="T58" s="77"/>
      <c r="U58" s="77"/>
      <c r="V58" s="77"/>
      <c r="W58" s="77"/>
      <c r="X58" s="77"/>
      <c r="Y58" s="77"/>
      <c r="Z58" s="77"/>
      <c r="AA58" s="77"/>
      <c r="AB58" s="77"/>
      <c r="AC58" s="77"/>
      <c r="AD58" s="77"/>
      <c r="AE58" s="77"/>
      <c r="AF58" s="77"/>
      <c r="AG58" s="77"/>
      <c r="AH58" s="77"/>
      <c r="AI58" s="77"/>
      <c r="AJ58" s="77"/>
      <c r="AK58" s="77"/>
      <c r="AL58" s="77"/>
      <c r="AM58" s="77"/>
      <c r="AN58" s="77"/>
      <c r="AO58" s="77"/>
      <c r="AP58" s="77"/>
      <c r="AQ58" s="77"/>
      <c r="AR58" s="77"/>
      <c r="AS58" s="77"/>
      <c r="AT58" s="77"/>
      <c r="AU58" s="77"/>
      <c r="AV58" s="77"/>
      <c r="AW58" s="77"/>
      <c r="AX58" s="77"/>
      <c r="AY58" s="77"/>
      <c r="AZ58" s="77"/>
      <c r="BA58" s="77"/>
      <c r="BB58" s="77"/>
      <c r="BC58" s="78"/>
      <c r="HZ58" s="18"/>
      <c r="IA58" s="18">
        <v>46</v>
      </c>
      <c r="IB58" s="18" t="s">
        <v>234</v>
      </c>
      <c r="IC58" s="18" t="s">
        <v>112</v>
      </c>
      <c r="ID58" s="18"/>
    </row>
    <row r="59" spans="1:239" s="17" customFormat="1" ht="31.5">
      <c r="A59" s="51">
        <v>47</v>
      </c>
      <c r="B59" s="52" t="s">
        <v>204</v>
      </c>
      <c r="C59" s="53" t="s">
        <v>113</v>
      </c>
      <c r="D59" s="54">
        <v>32</v>
      </c>
      <c r="E59" s="55" t="s">
        <v>139</v>
      </c>
      <c r="F59" s="56">
        <v>46.69</v>
      </c>
      <c r="G59" s="57"/>
      <c r="H59" s="58"/>
      <c r="I59" s="59" t="s">
        <v>34</v>
      </c>
      <c r="J59" s="60">
        <f>IF(I59="Less(-)",-1,1)</f>
        <v>1</v>
      </c>
      <c r="K59" s="58" t="s">
        <v>35</v>
      </c>
      <c r="L59" s="58" t="s">
        <v>4</v>
      </c>
      <c r="M59" s="45"/>
      <c r="N59" s="44"/>
      <c r="O59" s="44"/>
      <c r="P59" s="46"/>
      <c r="Q59" s="44"/>
      <c r="R59" s="44"/>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47"/>
      <c r="BA59" s="48">
        <f>ROUND(total_amount_ba($B$2,$D$2,D59,F59,J59,K59,M59),0)</f>
        <v>1494</v>
      </c>
      <c r="BB59" s="49">
        <f>BA59+SUM(N59:AZ59)</f>
        <v>1494</v>
      </c>
      <c r="BC59" s="71" t="str">
        <f>SpellNumber(L59,BB59)</f>
        <v>INR  One Thousand Four Hundred &amp; Ninety Four  Only</v>
      </c>
      <c r="HZ59" s="18"/>
      <c r="IA59" s="18">
        <v>47</v>
      </c>
      <c r="IB59" s="18" t="s">
        <v>204</v>
      </c>
      <c r="IC59" s="18" t="s">
        <v>113</v>
      </c>
      <c r="ID59" s="18">
        <v>32</v>
      </c>
      <c r="IE59" s="17" t="s">
        <v>139</v>
      </c>
    </row>
    <row r="60" spans="1:238" s="17" customFormat="1" ht="57.75" customHeight="1">
      <c r="A60" s="51">
        <v>48</v>
      </c>
      <c r="B60" s="52" t="s">
        <v>235</v>
      </c>
      <c r="C60" s="53" t="s">
        <v>114</v>
      </c>
      <c r="D60" s="75"/>
      <c r="E60" s="76"/>
      <c r="F60" s="76"/>
      <c r="G60" s="76"/>
      <c r="H60" s="76"/>
      <c r="I60" s="76"/>
      <c r="J60" s="76"/>
      <c r="K60" s="76"/>
      <c r="L60" s="76"/>
      <c r="M60" s="76"/>
      <c r="N60" s="77"/>
      <c r="O60" s="77"/>
      <c r="P60" s="77"/>
      <c r="Q60" s="77"/>
      <c r="R60" s="77"/>
      <c r="S60" s="77"/>
      <c r="T60" s="77"/>
      <c r="U60" s="77"/>
      <c r="V60" s="77"/>
      <c r="W60" s="77"/>
      <c r="X60" s="77"/>
      <c r="Y60" s="77"/>
      <c r="Z60" s="77"/>
      <c r="AA60" s="77"/>
      <c r="AB60" s="77"/>
      <c r="AC60" s="77"/>
      <c r="AD60" s="77"/>
      <c r="AE60" s="77"/>
      <c r="AF60" s="77"/>
      <c r="AG60" s="77"/>
      <c r="AH60" s="77"/>
      <c r="AI60" s="77"/>
      <c r="AJ60" s="77"/>
      <c r="AK60" s="77"/>
      <c r="AL60" s="77"/>
      <c r="AM60" s="77"/>
      <c r="AN60" s="77"/>
      <c r="AO60" s="77"/>
      <c r="AP60" s="77"/>
      <c r="AQ60" s="77"/>
      <c r="AR60" s="77"/>
      <c r="AS60" s="77"/>
      <c r="AT60" s="77"/>
      <c r="AU60" s="77"/>
      <c r="AV60" s="77"/>
      <c r="AW60" s="77"/>
      <c r="AX60" s="77"/>
      <c r="AY60" s="77"/>
      <c r="AZ60" s="77"/>
      <c r="BA60" s="77"/>
      <c r="BB60" s="77"/>
      <c r="BC60" s="78"/>
      <c r="HZ60" s="18"/>
      <c r="IA60" s="18">
        <v>48</v>
      </c>
      <c r="IB60" s="18" t="s">
        <v>235</v>
      </c>
      <c r="IC60" s="18" t="s">
        <v>114</v>
      </c>
      <c r="ID60" s="18"/>
    </row>
    <row r="61" spans="1:239" s="17" customFormat="1" ht="31.5">
      <c r="A61" s="51">
        <v>49</v>
      </c>
      <c r="B61" s="52" t="s">
        <v>236</v>
      </c>
      <c r="C61" s="53" t="s">
        <v>115</v>
      </c>
      <c r="D61" s="54">
        <v>20</v>
      </c>
      <c r="E61" s="55" t="s">
        <v>136</v>
      </c>
      <c r="F61" s="56">
        <v>1231.26</v>
      </c>
      <c r="G61" s="57"/>
      <c r="H61" s="58"/>
      <c r="I61" s="59" t="s">
        <v>34</v>
      </c>
      <c r="J61" s="60">
        <f>IF(I61="Less(-)",-1,1)</f>
        <v>1</v>
      </c>
      <c r="K61" s="58" t="s">
        <v>35</v>
      </c>
      <c r="L61" s="58" t="s">
        <v>4</v>
      </c>
      <c r="M61" s="45"/>
      <c r="N61" s="44"/>
      <c r="O61" s="44"/>
      <c r="P61" s="46"/>
      <c r="Q61" s="44"/>
      <c r="R61" s="44"/>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7"/>
      <c r="BA61" s="48">
        <f>ROUND(total_amount_ba($B$2,$D$2,D61,F61,J61,K61,M61),0)</f>
        <v>24625</v>
      </c>
      <c r="BB61" s="49">
        <f>BA61+SUM(N61:AZ61)</f>
        <v>24625</v>
      </c>
      <c r="BC61" s="71" t="str">
        <f>SpellNumber(L61,BB61)</f>
        <v>INR  Twenty Four Thousand Six Hundred &amp; Twenty Five  Only</v>
      </c>
      <c r="HZ61" s="18"/>
      <c r="IA61" s="18">
        <v>49</v>
      </c>
      <c r="IB61" s="18" t="s">
        <v>236</v>
      </c>
      <c r="IC61" s="18" t="s">
        <v>115</v>
      </c>
      <c r="ID61" s="18">
        <v>20</v>
      </c>
      <c r="IE61" s="17" t="s">
        <v>136</v>
      </c>
    </row>
    <row r="62" spans="1:238" s="17" customFormat="1" ht="15.75">
      <c r="A62" s="51">
        <v>50</v>
      </c>
      <c r="B62" s="52" t="s">
        <v>101</v>
      </c>
      <c r="C62" s="53" t="s">
        <v>116</v>
      </c>
      <c r="D62" s="75"/>
      <c r="E62" s="76"/>
      <c r="F62" s="76"/>
      <c r="G62" s="76"/>
      <c r="H62" s="76"/>
      <c r="I62" s="76"/>
      <c r="J62" s="76"/>
      <c r="K62" s="76"/>
      <c r="L62" s="76"/>
      <c r="M62" s="76"/>
      <c r="N62" s="77"/>
      <c r="O62" s="77"/>
      <c r="P62" s="77"/>
      <c r="Q62" s="77"/>
      <c r="R62" s="77"/>
      <c r="S62" s="77"/>
      <c r="T62" s="77"/>
      <c r="U62" s="77"/>
      <c r="V62" s="77"/>
      <c r="W62" s="77"/>
      <c r="X62" s="77"/>
      <c r="Y62" s="77"/>
      <c r="Z62" s="77"/>
      <c r="AA62" s="77"/>
      <c r="AB62" s="77"/>
      <c r="AC62" s="77"/>
      <c r="AD62" s="77"/>
      <c r="AE62" s="77"/>
      <c r="AF62" s="77"/>
      <c r="AG62" s="77"/>
      <c r="AH62" s="77"/>
      <c r="AI62" s="77"/>
      <c r="AJ62" s="77"/>
      <c r="AK62" s="77"/>
      <c r="AL62" s="77"/>
      <c r="AM62" s="77"/>
      <c r="AN62" s="77"/>
      <c r="AO62" s="77"/>
      <c r="AP62" s="77"/>
      <c r="AQ62" s="77"/>
      <c r="AR62" s="77"/>
      <c r="AS62" s="77"/>
      <c r="AT62" s="77"/>
      <c r="AU62" s="77"/>
      <c r="AV62" s="77"/>
      <c r="AW62" s="77"/>
      <c r="AX62" s="77"/>
      <c r="AY62" s="77"/>
      <c r="AZ62" s="77"/>
      <c r="BA62" s="77"/>
      <c r="BB62" s="77"/>
      <c r="BC62" s="78"/>
      <c r="HZ62" s="18"/>
      <c r="IA62" s="18">
        <v>50</v>
      </c>
      <c r="IB62" s="18" t="s">
        <v>101</v>
      </c>
      <c r="IC62" s="18" t="s">
        <v>116</v>
      </c>
      <c r="ID62" s="18"/>
    </row>
    <row r="63" spans="1:238" s="17" customFormat="1" ht="15.75">
      <c r="A63" s="51">
        <v>51</v>
      </c>
      <c r="B63" s="52" t="s">
        <v>196</v>
      </c>
      <c r="C63" s="53" t="s">
        <v>117</v>
      </c>
      <c r="D63" s="75"/>
      <c r="E63" s="76"/>
      <c r="F63" s="76"/>
      <c r="G63" s="76"/>
      <c r="H63" s="76"/>
      <c r="I63" s="76"/>
      <c r="J63" s="76"/>
      <c r="K63" s="76"/>
      <c r="L63" s="76"/>
      <c r="M63" s="76"/>
      <c r="N63" s="77"/>
      <c r="O63" s="77"/>
      <c r="P63" s="77"/>
      <c r="Q63" s="77"/>
      <c r="R63" s="77"/>
      <c r="S63" s="77"/>
      <c r="T63" s="77"/>
      <c r="U63" s="77"/>
      <c r="V63" s="77"/>
      <c r="W63" s="77"/>
      <c r="X63" s="77"/>
      <c r="Y63" s="77"/>
      <c r="Z63" s="77"/>
      <c r="AA63" s="77"/>
      <c r="AB63" s="77"/>
      <c r="AC63" s="77"/>
      <c r="AD63" s="77"/>
      <c r="AE63" s="77"/>
      <c r="AF63" s="77"/>
      <c r="AG63" s="77"/>
      <c r="AH63" s="77"/>
      <c r="AI63" s="77"/>
      <c r="AJ63" s="77"/>
      <c r="AK63" s="77"/>
      <c r="AL63" s="77"/>
      <c r="AM63" s="77"/>
      <c r="AN63" s="77"/>
      <c r="AO63" s="77"/>
      <c r="AP63" s="77"/>
      <c r="AQ63" s="77"/>
      <c r="AR63" s="77"/>
      <c r="AS63" s="77"/>
      <c r="AT63" s="77"/>
      <c r="AU63" s="77"/>
      <c r="AV63" s="77"/>
      <c r="AW63" s="77"/>
      <c r="AX63" s="77"/>
      <c r="AY63" s="77"/>
      <c r="AZ63" s="77"/>
      <c r="BA63" s="77"/>
      <c r="BB63" s="77"/>
      <c r="BC63" s="78"/>
      <c r="HZ63" s="18"/>
      <c r="IA63" s="18">
        <v>51</v>
      </c>
      <c r="IB63" s="18" t="s">
        <v>196</v>
      </c>
      <c r="IC63" s="18" t="s">
        <v>117</v>
      </c>
      <c r="ID63" s="18"/>
    </row>
    <row r="64" spans="1:239" s="17" customFormat="1" ht="15.75">
      <c r="A64" s="51">
        <v>52</v>
      </c>
      <c r="B64" s="52" t="s">
        <v>197</v>
      </c>
      <c r="C64" s="53" t="s">
        <v>118</v>
      </c>
      <c r="D64" s="54">
        <v>169</v>
      </c>
      <c r="E64" s="55" t="s">
        <v>136</v>
      </c>
      <c r="F64" s="56">
        <v>297.33</v>
      </c>
      <c r="G64" s="57"/>
      <c r="H64" s="58"/>
      <c r="I64" s="59" t="s">
        <v>34</v>
      </c>
      <c r="J64" s="60">
        <f>IF(I64="Less(-)",-1,1)</f>
        <v>1</v>
      </c>
      <c r="K64" s="58" t="s">
        <v>35</v>
      </c>
      <c r="L64" s="58" t="s">
        <v>4</v>
      </c>
      <c r="M64" s="45"/>
      <c r="N64" s="44"/>
      <c r="O64" s="44"/>
      <c r="P64" s="46"/>
      <c r="Q64" s="44"/>
      <c r="R64" s="44"/>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47"/>
      <c r="BA64" s="48">
        <f>ROUND(total_amount_ba($B$2,$D$2,D64,F64,J64,K64,M64),0)</f>
        <v>50249</v>
      </c>
      <c r="BB64" s="49">
        <f>BA64+SUM(N64:AZ64)</f>
        <v>50249</v>
      </c>
      <c r="BC64" s="71" t="str">
        <f>SpellNumber(L64,BB64)</f>
        <v>INR  Fifty Thousand Two Hundred &amp; Forty Nine  Only</v>
      </c>
      <c r="HZ64" s="18"/>
      <c r="IA64" s="18">
        <v>52</v>
      </c>
      <c r="IB64" s="18" t="s">
        <v>197</v>
      </c>
      <c r="IC64" s="18" t="s">
        <v>118</v>
      </c>
      <c r="ID64" s="18">
        <v>169</v>
      </c>
      <c r="IE64" s="17" t="s">
        <v>136</v>
      </c>
    </row>
    <row r="65" spans="1:239" s="17" customFormat="1" ht="57.75" customHeight="1">
      <c r="A65" s="51">
        <v>53</v>
      </c>
      <c r="B65" s="52" t="s">
        <v>237</v>
      </c>
      <c r="C65" s="53" t="s">
        <v>119</v>
      </c>
      <c r="D65" s="54">
        <v>623</v>
      </c>
      <c r="E65" s="55" t="s">
        <v>136</v>
      </c>
      <c r="F65" s="56">
        <v>404.95</v>
      </c>
      <c r="G65" s="57"/>
      <c r="H65" s="58"/>
      <c r="I65" s="59" t="s">
        <v>34</v>
      </c>
      <c r="J65" s="60">
        <f>IF(I65="Less(-)",-1,1)</f>
        <v>1</v>
      </c>
      <c r="K65" s="58" t="s">
        <v>35</v>
      </c>
      <c r="L65" s="58" t="s">
        <v>4</v>
      </c>
      <c r="M65" s="45"/>
      <c r="N65" s="44"/>
      <c r="O65" s="44"/>
      <c r="P65" s="46"/>
      <c r="Q65" s="44"/>
      <c r="R65" s="44"/>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7"/>
      <c r="BA65" s="48">
        <f>ROUND(total_amount_ba($B$2,$D$2,D65,F65,J65,K65,M65),0)</f>
        <v>252284</v>
      </c>
      <c r="BB65" s="49">
        <f>BA65+SUM(N65:AZ65)</f>
        <v>252284</v>
      </c>
      <c r="BC65" s="71" t="str">
        <f>SpellNumber(L65,BB65)</f>
        <v>INR  Two Lakh Fifty Two Thousand Two Hundred &amp; Eighty Four  Only</v>
      </c>
      <c r="HZ65" s="18"/>
      <c r="IA65" s="18">
        <v>53</v>
      </c>
      <c r="IB65" s="18" t="s">
        <v>237</v>
      </c>
      <c r="IC65" s="18" t="s">
        <v>119</v>
      </c>
      <c r="ID65" s="18">
        <v>623</v>
      </c>
      <c r="IE65" s="17" t="s">
        <v>136</v>
      </c>
    </row>
    <row r="66" spans="1:238" s="17" customFormat="1" ht="15.75">
      <c r="A66" s="51">
        <v>54</v>
      </c>
      <c r="B66" s="52" t="s">
        <v>238</v>
      </c>
      <c r="C66" s="53" t="s">
        <v>120</v>
      </c>
      <c r="D66" s="75"/>
      <c r="E66" s="76"/>
      <c r="F66" s="76"/>
      <c r="G66" s="76"/>
      <c r="H66" s="76"/>
      <c r="I66" s="76"/>
      <c r="J66" s="76"/>
      <c r="K66" s="76"/>
      <c r="L66" s="76"/>
      <c r="M66" s="76"/>
      <c r="N66" s="77"/>
      <c r="O66" s="77"/>
      <c r="P66" s="77"/>
      <c r="Q66" s="77"/>
      <c r="R66" s="77"/>
      <c r="S66" s="77"/>
      <c r="T66" s="77"/>
      <c r="U66" s="77"/>
      <c r="V66" s="77"/>
      <c r="W66" s="77"/>
      <c r="X66" s="77"/>
      <c r="Y66" s="77"/>
      <c r="Z66" s="77"/>
      <c r="AA66" s="77"/>
      <c r="AB66" s="77"/>
      <c r="AC66" s="77"/>
      <c r="AD66" s="77"/>
      <c r="AE66" s="77"/>
      <c r="AF66" s="77"/>
      <c r="AG66" s="77"/>
      <c r="AH66" s="77"/>
      <c r="AI66" s="77"/>
      <c r="AJ66" s="77"/>
      <c r="AK66" s="77"/>
      <c r="AL66" s="77"/>
      <c r="AM66" s="77"/>
      <c r="AN66" s="77"/>
      <c r="AO66" s="77"/>
      <c r="AP66" s="77"/>
      <c r="AQ66" s="77"/>
      <c r="AR66" s="77"/>
      <c r="AS66" s="77"/>
      <c r="AT66" s="77"/>
      <c r="AU66" s="77"/>
      <c r="AV66" s="77"/>
      <c r="AW66" s="77"/>
      <c r="AX66" s="77"/>
      <c r="AY66" s="77"/>
      <c r="AZ66" s="77"/>
      <c r="BA66" s="77"/>
      <c r="BB66" s="77"/>
      <c r="BC66" s="78"/>
      <c r="HZ66" s="18"/>
      <c r="IA66" s="18">
        <v>54</v>
      </c>
      <c r="IB66" s="18" t="s">
        <v>238</v>
      </c>
      <c r="IC66" s="18" t="s">
        <v>120</v>
      </c>
      <c r="ID66" s="18"/>
    </row>
    <row r="67" spans="1:239" s="17" customFormat="1" ht="31.5">
      <c r="A67" s="51">
        <v>55</v>
      </c>
      <c r="B67" s="52" t="s">
        <v>239</v>
      </c>
      <c r="C67" s="53" t="s">
        <v>121</v>
      </c>
      <c r="D67" s="54">
        <v>344</v>
      </c>
      <c r="E67" s="55" t="s">
        <v>136</v>
      </c>
      <c r="F67" s="56">
        <v>221.88</v>
      </c>
      <c r="G67" s="57"/>
      <c r="H67" s="58"/>
      <c r="I67" s="59" t="s">
        <v>34</v>
      </c>
      <c r="J67" s="60">
        <f>IF(I67="Less(-)",-1,1)</f>
        <v>1</v>
      </c>
      <c r="K67" s="58" t="s">
        <v>35</v>
      </c>
      <c r="L67" s="58" t="s">
        <v>4</v>
      </c>
      <c r="M67" s="45"/>
      <c r="N67" s="44"/>
      <c r="O67" s="44"/>
      <c r="P67" s="46"/>
      <c r="Q67" s="44"/>
      <c r="R67" s="44"/>
      <c r="S67" s="46"/>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46"/>
      <c r="AT67" s="46"/>
      <c r="AU67" s="46"/>
      <c r="AV67" s="46"/>
      <c r="AW67" s="46"/>
      <c r="AX67" s="46"/>
      <c r="AY67" s="46"/>
      <c r="AZ67" s="47"/>
      <c r="BA67" s="48">
        <f>ROUND(total_amount_ba($B$2,$D$2,D67,F67,J67,K67,M67),0)</f>
        <v>76327</v>
      </c>
      <c r="BB67" s="49">
        <f>BA67+SUM(N67:AZ67)</f>
        <v>76327</v>
      </c>
      <c r="BC67" s="71" t="str">
        <f>SpellNumber(L67,BB67)</f>
        <v>INR  Seventy Six Thousand Three Hundred &amp; Twenty Seven  Only</v>
      </c>
      <c r="HZ67" s="18"/>
      <c r="IA67" s="18">
        <v>55</v>
      </c>
      <c r="IB67" s="18" t="s">
        <v>239</v>
      </c>
      <c r="IC67" s="18" t="s">
        <v>121</v>
      </c>
      <c r="ID67" s="18">
        <v>344</v>
      </c>
      <c r="IE67" s="17" t="s">
        <v>136</v>
      </c>
    </row>
    <row r="68" spans="1:239" s="17" customFormat="1" ht="31.5">
      <c r="A68" s="51">
        <v>56</v>
      </c>
      <c r="B68" s="52" t="s">
        <v>240</v>
      </c>
      <c r="C68" s="53" t="s">
        <v>122</v>
      </c>
      <c r="D68" s="54">
        <v>344</v>
      </c>
      <c r="E68" s="55" t="s">
        <v>136</v>
      </c>
      <c r="F68" s="56">
        <v>59.45</v>
      </c>
      <c r="G68" s="57"/>
      <c r="H68" s="58"/>
      <c r="I68" s="59" t="s">
        <v>34</v>
      </c>
      <c r="J68" s="60">
        <f>IF(I68="Less(-)",-1,1)</f>
        <v>1</v>
      </c>
      <c r="K68" s="58" t="s">
        <v>35</v>
      </c>
      <c r="L68" s="58" t="s">
        <v>4</v>
      </c>
      <c r="M68" s="45"/>
      <c r="N68" s="44"/>
      <c r="O68" s="44"/>
      <c r="P68" s="46"/>
      <c r="Q68" s="44"/>
      <c r="R68" s="44"/>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6"/>
      <c r="AY68" s="46"/>
      <c r="AZ68" s="47"/>
      <c r="BA68" s="48">
        <f>ROUND(total_amount_ba($B$2,$D$2,D68,F68,J68,K68,M68),0)</f>
        <v>20451</v>
      </c>
      <c r="BB68" s="49">
        <f>BA68+SUM(N68:AZ68)</f>
        <v>20451</v>
      </c>
      <c r="BC68" s="71" t="str">
        <f>SpellNumber(L68,BB68)</f>
        <v>INR  Twenty Thousand Four Hundred &amp; Fifty One  Only</v>
      </c>
      <c r="HZ68" s="18"/>
      <c r="IA68" s="18">
        <v>56</v>
      </c>
      <c r="IB68" s="18" t="s">
        <v>240</v>
      </c>
      <c r="IC68" s="18" t="s">
        <v>122</v>
      </c>
      <c r="ID68" s="18">
        <v>344</v>
      </c>
      <c r="IE68" s="17" t="s">
        <v>136</v>
      </c>
    </row>
    <row r="69" spans="1:239" s="17" customFormat="1" ht="31.5">
      <c r="A69" s="51">
        <v>57</v>
      </c>
      <c r="B69" s="52" t="s">
        <v>241</v>
      </c>
      <c r="C69" s="53" t="s">
        <v>123</v>
      </c>
      <c r="D69" s="54">
        <v>20</v>
      </c>
      <c r="E69" s="55" t="s">
        <v>136</v>
      </c>
      <c r="F69" s="56">
        <v>63.83</v>
      </c>
      <c r="G69" s="57"/>
      <c r="H69" s="58"/>
      <c r="I69" s="59" t="s">
        <v>34</v>
      </c>
      <c r="J69" s="60">
        <f>IF(I69="Less(-)",-1,1)</f>
        <v>1</v>
      </c>
      <c r="K69" s="58" t="s">
        <v>35</v>
      </c>
      <c r="L69" s="58" t="s">
        <v>4</v>
      </c>
      <c r="M69" s="45"/>
      <c r="N69" s="44"/>
      <c r="O69" s="44"/>
      <c r="P69" s="46"/>
      <c r="Q69" s="44"/>
      <c r="R69" s="44"/>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47"/>
      <c r="BA69" s="48">
        <f>ROUND(total_amount_ba($B$2,$D$2,D69,F69,J69,K69,M69),0)</f>
        <v>1277</v>
      </c>
      <c r="BB69" s="49">
        <f>BA69+SUM(N69:AZ69)</f>
        <v>1277</v>
      </c>
      <c r="BC69" s="71" t="str">
        <f>SpellNumber(L69,BB69)</f>
        <v>INR  One Thousand Two Hundred &amp; Seventy Seven  Only</v>
      </c>
      <c r="HZ69" s="18"/>
      <c r="IA69" s="18">
        <v>57</v>
      </c>
      <c r="IB69" s="18" t="s">
        <v>241</v>
      </c>
      <c r="IC69" s="18" t="s">
        <v>123</v>
      </c>
      <c r="ID69" s="18">
        <v>20</v>
      </c>
      <c r="IE69" s="17" t="s">
        <v>136</v>
      </c>
    </row>
    <row r="70" spans="1:238" s="17" customFormat="1" ht="31.5">
      <c r="A70" s="51">
        <v>58</v>
      </c>
      <c r="B70" s="52" t="s">
        <v>242</v>
      </c>
      <c r="C70" s="53" t="s">
        <v>124</v>
      </c>
      <c r="D70" s="75"/>
      <c r="E70" s="76"/>
      <c r="F70" s="76"/>
      <c r="G70" s="76"/>
      <c r="H70" s="76"/>
      <c r="I70" s="76"/>
      <c r="J70" s="76"/>
      <c r="K70" s="76"/>
      <c r="L70" s="76"/>
      <c r="M70" s="76"/>
      <c r="N70" s="77"/>
      <c r="O70" s="77"/>
      <c r="P70" s="77"/>
      <c r="Q70" s="77"/>
      <c r="R70" s="77"/>
      <c r="S70" s="77"/>
      <c r="T70" s="77"/>
      <c r="U70" s="77"/>
      <c r="V70" s="77"/>
      <c r="W70" s="77"/>
      <c r="X70" s="77"/>
      <c r="Y70" s="77"/>
      <c r="Z70" s="77"/>
      <c r="AA70" s="77"/>
      <c r="AB70" s="77"/>
      <c r="AC70" s="77"/>
      <c r="AD70" s="77"/>
      <c r="AE70" s="77"/>
      <c r="AF70" s="77"/>
      <c r="AG70" s="77"/>
      <c r="AH70" s="77"/>
      <c r="AI70" s="77"/>
      <c r="AJ70" s="77"/>
      <c r="AK70" s="77"/>
      <c r="AL70" s="77"/>
      <c r="AM70" s="77"/>
      <c r="AN70" s="77"/>
      <c r="AO70" s="77"/>
      <c r="AP70" s="77"/>
      <c r="AQ70" s="77"/>
      <c r="AR70" s="77"/>
      <c r="AS70" s="77"/>
      <c r="AT70" s="77"/>
      <c r="AU70" s="77"/>
      <c r="AV70" s="77"/>
      <c r="AW70" s="77"/>
      <c r="AX70" s="77"/>
      <c r="AY70" s="77"/>
      <c r="AZ70" s="77"/>
      <c r="BA70" s="77"/>
      <c r="BB70" s="77"/>
      <c r="BC70" s="78"/>
      <c r="HZ70" s="18"/>
      <c r="IA70" s="18">
        <v>58</v>
      </c>
      <c r="IB70" s="18" t="s">
        <v>242</v>
      </c>
      <c r="IC70" s="18" t="s">
        <v>124</v>
      </c>
      <c r="ID70" s="18"/>
    </row>
    <row r="71" spans="1:239" s="17" customFormat="1" ht="31.5">
      <c r="A71" s="51">
        <v>59</v>
      </c>
      <c r="B71" s="52" t="s">
        <v>243</v>
      </c>
      <c r="C71" s="53" t="s">
        <v>125</v>
      </c>
      <c r="D71" s="54">
        <v>623</v>
      </c>
      <c r="E71" s="55" t="s">
        <v>136</v>
      </c>
      <c r="F71" s="56">
        <v>142.35</v>
      </c>
      <c r="G71" s="57"/>
      <c r="H71" s="58"/>
      <c r="I71" s="59" t="s">
        <v>34</v>
      </c>
      <c r="J71" s="60">
        <f>IF(I71="Less(-)",-1,1)</f>
        <v>1</v>
      </c>
      <c r="K71" s="58" t="s">
        <v>35</v>
      </c>
      <c r="L71" s="58" t="s">
        <v>4</v>
      </c>
      <c r="M71" s="45"/>
      <c r="N71" s="44"/>
      <c r="O71" s="44"/>
      <c r="P71" s="46"/>
      <c r="Q71" s="44"/>
      <c r="R71" s="44"/>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6"/>
      <c r="AY71" s="46"/>
      <c r="AZ71" s="47"/>
      <c r="BA71" s="48">
        <f>ROUND(total_amount_ba($B$2,$D$2,D71,F71,J71,K71,M71),0)</f>
        <v>88684</v>
      </c>
      <c r="BB71" s="49">
        <f>BA71+SUM(N71:AZ71)</f>
        <v>88684</v>
      </c>
      <c r="BC71" s="71" t="str">
        <f>SpellNumber(L71,BB71)</f>
        <v>INR  Eighty Eight Thousand Six Hundred &amp; Eighty Four  Only</v>
      </c>
      <c r="HZ71" s="18"/>
      <c r="IA71" s="18">
        <v>59</v>
      </c>
      <c r="IB71" s="18" t="s">
        <v>243</v>
      </c>
      <c r="IC71" s="18" t="s">
        <v>125</v>
      </c>
      <c r="ID71" s="18">
        <v>623</v>
      </c>
      <c r="IE71" s="17" t="s">
        <v>136</v>
      </c>
    </row>
    <row r="72" spans="1:238" s="17" customFormat="1" ht="62.25" customHeight="1">
      <c r="A72" s="51">
        <v>60</v>
      </c>
      <c r="B72" s="52" t="s">
        <v>244</v>
      </c>
      <c r="C72" s="53" t="s">
        <v>126</v>
      </c>
      <c r="D72" s="75"/>
      <c r="E72" s="76"/>
      <c r="F72" s="76"/>
      <c r="G72" s="76"/>
      <c r="H72" s="76"/>
      <c r="I72" s="76"/>
      <c r="J72" s="76"/>
      <c r="K72" s="76"/>
      <c r="L72" s="76"/>
      <c r="M72" s="76"/>
      <c r="N72" s="77"/>
      <c r="O72" s="77"/>
      <c r="P72" s="77"/>
      <c r="Q72" s="77"/>
      <c r="R72" s="77"/>
      <c r="S72" s="77"/>
      <c r="T72" s="77"/>
      <c r="U72" s="77"/>
      <c r="V72" s="77"/>
      <c r="W72" s="77"/>
      <c r="X72" s="77"/>
      <c r="Y72" s="77"/>
      <c r="Z72" s="77"/>
      <c r="AA72" s="77"/>
      <c r="AB72" s="77"/>
      <c r="AC72" s="77"/>
      <c r="AD72" s="77"/>
      <c r="AE72" s="77"/>
      <c r="AF72" s="77"/>
      <c r="AG72" s="77"/>
      <c r="AH72" s="77"/>
      <c r="AI72" s="77"/>
      <c r="AJ72" s="77"/>
      <c r="AK72" s="77"/>
      <c r="AL72" s="77"/>
      <c r="AM72" s="77"/>
      <c r="AN72" s="77"/>
      <c r="AO72" s="77"/>
      <c r="AP72" s="77"/>
      <c r="AQ72" s="77"/>
      <c r="AR72" s="77"/>
      <c r="AS72" s="77"/>
      <c r="AT72" s="77"/>
      <c r="AU72" s="77"/>
      <c r="AV72" s="77"/>
      <c r="AW72" s="77"/>
      <c r="AX72" s="77"/>
      <c r="AY72" s="77"/>
      <c r="AZ72" s="77"/>
      <c r="BA72" s="77"/>
      <c r="BB72" s="77"/>
      <c r="BC72" s="78"/>
      <c r="HZ72" s="18"/>
      <c r="IA72" s="18">
        <v>60</v>
      </c>
      <c r="IB72" s="18" t="s">
        <v>244</v>
      </c>
      <c r="IC72" s="18" t="s">
        <v>126</v>
      </c>
      <c r="ID72" s="18"/>
    </row>
    <row r="73" spans="1:239" s="17" customFormat="1" ht="31.5">
      <c r="A73" s="51">
        <v>61</v>
      </c>
      <c r="B73" s="52" t="s">
        <v>245</v>
      </c>
      <c r="C73" s="53" t="s">
        <v>127</v>
      </c>
      <c r="D73" s="54">
        <v>715</v>
      </c>
      <c r="E73" s="55" t="s">
        <v>137</v>
      </c>
      <c r="F73" s="56">
        <v>55.33</v>
      </c>
      <c r="G73" s="57"/>
      <c r="H73" s="58"/>
      <c r="I73" s="59" t="s">
        <v>34</v>
      </c>
      <c r="J73" s="60">
        <f>IF(I73="Less(-)",-1,1)</f>
        <v>1</v>
      </c>
      <c r="K73" s="58" t="s">
        <v>35</v>
      </c>
      <c r="L73" s="58" t="s">
        <v>4</v>
      </c>
      <c r="M73" s="45"/>
      <c r="N73" s="44"/>
      <c r="O73" s="44"/>
      <c r="P73" s="46"/>
      <c r="Q73" s="44"/>
      <c r="R73" s="44"/>
      <c r="S73" s="46"/>
      <c r="T73" s="46"/>
      <c r="U73" s="46"/>
      <c r="V73" s="46"/>
      <c r="W73" s="46"/>
      <c r="X73" s="46"/>
      <c r="Y73" s="46"/>
      <c r="Z73" s="46"/>
      <c r="AA73" s="46"/>
      <c r="AB73" s="46"/>
      <c r="AC73" s="46"/>
      <c r="AD73" s="46"/>
      <c r="AE73" s="46"/>
      <c r="AF73" s="46"/>
      <c r="AG73" s="46"/>
      <c r="AH73" s="46"/>
      <c r="AI73" s="46"/>
      <c r="AJ73" s="46"/>
      <c r="AK73" s="46"/>
      <c r="AL73" s="46"/>
      <c r="AM73" s="46"/>
      <c r="AN73" s="46"/>
      <c r="AO73" s="46"/>
      <c r="AP73" s="46"/>
      <c r="AQ73" s="46"/>
      <c r="AR73" s="46"/>
      <c r="AS73" s="46"/>
      <c r="AT73" s="46"/>
      <c r="AU73" s="46"/>
      <c r="AV73" s="46"/>
      <c r="AW73" s="46"/>
      <c r="AX73" s="46"/>
      <c r="AY73" s="46"/>
      <c r="AZ73" s="47"/>
      <c r="BA73" s="48">
        <f>ROUND(total_amount_ba($B$2,$D$2,D73,F73,J73,K73,M73),0)</f>
        <v>39561</v>
      </c>
      <c r="BB73" s="49">
        <f>BA73+SUM(N73:AZ73)</f>
        <v>39561</v>
      </c>
      <c r="BC73" s="71" t="str">
        <f>SpellNumber(L73,BB73)</f>
        <v>INR  Thirty Nine Thousand Five Hundred &amp; Sixty One  Only</v>
      </c>
      <c r="HZ73" s="18"/>
      <c r="IA73" s="18">
        <v>61</v>
      </c>
      <c r="IB73" s="18" t="s">
        <v>245</v>
      </c>
      <c r="IC73" s="18" t="s">
        <v>127</v>
      </c>
      <c r="ID73" s="18">
        <v>715</v>
      </c>
      <c r="IE73" s="17" t="s">
        <v>137</v>
      </c>
    </row>
    <row r="74" spans="1:238" s="17" customFormat="1" ht="63">
      <c r="A74" s="51">
        <v>62</v>
      </c>
      <c r="B74" s="52" t="s">
        <v>102</v>
      </c>
      <c r="C74" s="53" t="s">
        <v>128</v>
      </c>
      <c r="D74" s="75"/>
      <c r="E74" s="76"/>
      <c r="F74" s="76"/>
      <c r="G74" s="76"/>
      <c r="H74" s="76"/>
      <c r="I74" s="76"/>
      <c r="J74" s="76"/>
      <c r="K74" s="76"/>
      <c r="L74" s="76"/>
      <c r="M74" s="76"/>
      <c r="N74" s="77"/>
      <c r="O74" s="77"/>
      <c r="P74" s="77"/>
      <c r="Q74" s="77"/>
      <c r="R74" s="77"/>
      <c r="S74" s="77"/>
      <c r="T74" s="77"/>
      <c r="U74" s="77"/>
      <c r="V74" s="77"/>
      <c r="W74" s="77"/>
      <c r="X74" s="77"/>
      <c r="Y74" s="77"/>
      <c r="Z74" s="77"/>
      <c r="AA74" s="77"/>
      <c r="AB74" s="77"/>
      <c r="AC74" s="77"/>
      <c r="AD74" s="77"/>
      <c r="AE74" s="77"/>
      <c r="AF74" s="77"/>
      <c r="AG74" s="77"/>
      <c r="AH74" s="77"/>
      <c r="AI74" s="77"/>
      <c r="AJ74" s="77"/>
      <c r="AK74" s="77"/>
      <c r="AL74" s="77"/>
      <c r="AM74" s="77"/>
      <c r="AN74" s="77"/>
      <c r="AO74" s="77"/>
      <c r="AP74" s="77"/>
      <c r="AQ74" s="77"/>
      <c r="AR74" s="77"/>
      <c r="AS74" s="77"/>
      <c r="AT74" s="77"/>
      <c r="AU74" s="77"/>
      <c r="AV74" s="77"/>
      <c r="AW74" s="77"/>
      <c r="AX74" s="77"/>
      <c r="AY74" s="77"/>
      <c r="AZ74" s="77"/>
      <c r="BA74" s="77"/>
      <c r="BB74" s="77"/>
      <c r="BC74" s="78"/>
      <c r="HZ74" s="18"/>
      <c r="IA74" s="18">
        <v>62</v>
      </c>
      <c r="IB74" s="18" t="s">
        <v>102</v>
      </c>
      <c r="IC74" s="18" t="s">
        <v>128</v>
      </c>
      <c r="ID74" s="18"/>
    </row>
    <row r="75" spans="1:239" s="17" customFormat="1" ht="31.5">
      <c r="A75" s="51">
        <v>63</v>
      </c>
      <c r="B75" s="52" t="s">
        <v>103</v>
      </c>
      <c r="C75" s="53" t="s">
        <v>129</v>
      </c>
      <c r="D75" s="54">
        <v>400</v>
      </c>
      <c r="E75" s="55" t="s">
        <v>136</v>
      </c>
      <c r="F75" s="56">
        <v>81.32</v>
      </c>
      <c r="G75" s="57"/>
      <c r="H75" s="58"/>
      <c r="I75" s="59" t="s">
        <v>34</v>
      </c>
      <c r="J75" s="60">
        <f>IF(I75="Less(-)",-1,1)</f>
        <v>1</v>
      </c>
      <c r="K75" s="58" t="s">
        <v>35</v>
      </c>
      <c r="L75" s="58" t="s">
        <v>4</v>
      </c>
      <c r="M75" s="45"/>
      <c r="N75" s="44"/>
      <c r="O75" s="44"/>
      <c r="P75" s="46"/>
      <c r="Q75" s="44"/>
      <c r="R75" s="44"/>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6"/>
      <c r="AR75" s="46"/>
      <c r="AS75" s="46"/>
      <c r="AT75" s="46"/>
      <c r="AU75" s="46"/>
      <c r="AV75" s="46"/>
      <c r="AW75" s="46"/>
      <c r="AX75" s="46"/>
      <c r="AY75" s="46"/>
      <c r="AZ75" s="47"/>
      <c r="BA75" s="48">
        <f>ROUND(total_amount_ba($B$2,$D$2,D75,F75,J75,K75,M75),0)</f>
        <v>32528</v>
      </c>
      <c r="BB75" s="49">
        <f>BA75+SUM(N75:AZ75)</f>
        <v>32528</v>
      </c>
      <c r="BC75" s="71" t="str">
        <f>SpellNumber(L75,BB75)</f>
        <v>INR  Thirty Two Thousand Five Hundred &amp; Twenty Eight  Only</v>
      </c>
      <c r="HZ75" s="18"/>
      <c r="IA75" s="18">
        <v>63</v>
      </c>
      <c r="IB75" s="18" t="s">
        <v>103</v>
      </c>
      <c r="IC75" s="18" t="s">
        <v>129</v>
      </c>
      <c r="ID75" s="18">
        <v>400</v>
      </c>
      <c r="IE75" s="17" t="s">
        <v>136</v>
      </c>
    </row>
    <row r="76" spans="1:239" s="17" customFormat="1" ht="62.25" customHeight="1">
      <c r="A76" s="51">
        <v>64</v>
      </c>
      <c r="B76" s="52" t="s">
        <v>104</v>
      </c>
      <c r="C76" s="53" t="s">
        <v>130</v>
      </c>
      <c r="D76" s="54">
        <v>400</v>
      </c>
      <c r="E76" s="55" t="s">
        <v>136</v>
      </c>
      <c r="F76" s="56">
        <v>108.59</v>
      </c>
      <c r="G76" s="57"/>
      <c r="H76" s="58"/>
      <c r="I76" s="59" t="s">
        <v>34</v>
      </c>
      <c r="J76" s="60">
        <f>IF(I76="Less(-)",-1,1)</f>
        <v>1</v>
      </c>
      <c r="K76" s="58" t="s">
        <v>35</v>
      </c>
      <c r="L76" s="58" t="s">
        <v>4</v>
      </c>
      <c r="M76" s="45"/>
      <c r="N76" s="44"/>
      <c r="O76" s="44"/>
      <c r="P76" s="46"/>
      <c r="Q76" s="44"/>
      <c r="R76" s="44"/>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47"/>
      <c r="BA76" s="48">
        <f>ROUND(total_amount_ba($B$2,$D$2,D76,F76,J76,K76,M76),0)</f>
        <v>43436</v>
      </c>
      <c r="BB76" s="49">
        <f>BA76+SUM(N76:AZ76)</f>
        <v>43436</v>
      </c>
      <c r="BC76" s="71" t="str">
        <f>SpellNumber(L76,BB76)</f>
        <v>INR  Forty Three Thousand Four Hundred &amp; Thirty Six  Only</v>
      </c>
      <c r="HZ76" s="18"/>
      <c r="IA76" s="18">
        <v>64</v>
      </c>
      <c r="IB76" s="18" t="s">
        <v>104</v>
      </c>
      <c r="IC76" s="18" t="s">
        <v>130</v>
      </c>
      <c r="ID76" s="18">
        <v>400</v>
      </c>
      <c r="IE76" s="17" t="s">
        <v>136</v>
      </c>
    </row>
    <row r="77" spans="1:238" s="17" customFormat="1" ht="52.5" customHeight="1">
      <c r="A77" s="51">
        <v>65</v>
      </c>
      <c r="B77" s="52" t="s">
        <v>246</v>
      </c>
      <c r="C77" s="53" t="s">
        <v>131</v>
      </c>
      <c r="D77" s="75"/>
      <c r="E77" s="76"/>
      <c r="F77" s="76"/>
      <c r="G77" s="76"/>
      <c r="H77" s="76"/>
      <c r="I77" s="76"/>
      <c r="J77" s="76"/>
      <c r="K77" s="76"/>
      <c r="L77" s="76"/>
      <c r="M77" s="76"/>
      <c r="N77" s="77"/>
      <c r="O77" s="77"/>
      <c r="P77" s="77"/>
      <c r="Q77" s="77"/>
      <c r="R77" s="77"/>
      <c r="S77" s="77"/>
      <c r="T77" s="77"/>
      <c r="U77" s="77"/>
      <c r="V77" s="77"/>
      <c r="W77" s="77"/>
      <c r="X77" s="77"/>
      <c r="Y77" s="77"/>
      <c r="Z77" s="77"/>
      <c r="AA77" s="77"/>
      <c r="AB77" s="77"/>
      <c r="AC77" s="77"/>
      <c r="AD77" s="77"/>
      <c r="AE77" s="77"/>
      <c r="AF77" s="77"/>
      <c r="AG77" s="77"/>
      <c r="AH77" s="77"/>
      <c r="AI77" s="77"/>
      <c r="AJ77" s="77"/>
      <c r="AK77" s="77"/>
      <c r="AL77" s="77"/>
      <c r="AM77" s="77"/>
      <c r="AN77" s="77"/>
      <c r="AO77" s="77"/>
      <c r="AP77" s="77"/>
      <c r="AQ77" s="77"/>
      <c r="AR77" s="77"/>
      <c r="AS77" s="77"/>
      <c r="AT77" s="77"/>
      <c r="AU77" s="77"/>
      <c r="AV77" s="77"/>
      <c r="AW77" s="77"/>
      <c r="AX77" s="77"/>
      <c r="AY77" s="77"/>
      <c r="AZ77" s="77"/>
      <c r="BA77" s="77"/>
      <c r="BB77" s="77"/>
      <c r="BC77" s="78"/>
      <c r="HZ77" s="18"/>
      <c r="IA77" s="18">
        <v>65</v>
      </c>
      <c r="IB77" s="18" t="s">
        <v>246</v>
      </c>
      <c r="IC77" s="18" t="s">
        <v>131</v>
      </c>
      <c r="ID77" s="18"/>
    </row>
    <row r="78" spans="1:239" s="17" customFormat="1" ht="37.5" customHeight="1">
      <c r="A78" s="51">
        <v>66</v>
      </c>
      <c r="B78" s="52" t="s">
        <v>247</v>
      </c>
      <c r="C78" s="53" t="s">
        <v>132</v>
      </c>
      <c r="D78" s="54">
        <v>3950</v>
      </c>
      <c r="E78" s="55" t="s">
        <v>136</v>
      </c>
      <c r="F78" s="56">
        <v>49.8</v>
      </c>
      <c r="G78" s="57"/>
      <c r="H78" s="58"/>
      <c r="I78" s="59" t="s">
        <v>34</v>
      </c>
      <c r="J78" s="60">
        <f>IF(I78="Less(-)",-1,1)</f>
        <v>1</v>
      </c>
      <c r="K78" s="58" t="s">
        <v>35</v>
      </c>
      <c r="L78" s="58" t="s">
        <v>4</v>
      </c>
      <c r="M78" s="45"/>
      <c r="N78" s="44"/>
      <c r="O78" s="44"/>
      <c r="P78" s="46"/>
      <c r="Q78" s="44"/>
      <c r="R78" s="44"/>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47"/>
      <c r="BA78" s="48">
        <f>ROUND(total_amount_ba($B$2,$D$2,D78,F78,J78,K78,M78),0)</f>
        <v>196710</v>
      </c>
      <c r="BB78" s="49">
        <f>BA78+SUM(N78:AZ78)</f>
        <v>196710</v>
      </c>
      <c r="BC78" s="71" t="str">
        <f>SpellNumber(L78,BB78)</f>
        <v>INR  One Lakh Ninety Six Thousand Seven Hundred &amp; Ten  Only</v>
      </c>
      <c r="HZ78" s="18"/>
      <c r="IA78" s="18">
        <v>66</v>
      </c>
      <c r="IB78" s="18" t="s">
        <v>247</v>
      </c>
      <c r="IC78" s="18" t="s">
        <v>132</v>
      </c>
      <c r="ID78" s="18">
        <v>3950</v>
      </c>
      <c r="IE78" s="17" t="s">
        <v>136</v>
      </c>
    </row>
    <row r="79" spans="1:239" s="17" customFormat="1" ht="43.5" customHeight="1">
      <c r="A79" s="51">
        <v>67</v>
      </c>
      <c r="B79" s="52" t="s">
        <v>248</v>
      </c>
      <c r="C79" s="53" t="s">
        <v>133</v>
      </c>
      <c r="D79" s="54">
        <v>400</v>
      </c>
      <c r="E79" s="55" t="s">
        <v>136</v>
      </c>
      <c r="F79" s="56">
        <v>18.28</v>
      </c>
      <c r="G79" s="57"/>
      <c r="H79" s="58"/>
      <c r="I79" s="59" t="s">
        <v>34</v>
      </c>
      <c r="J79" s="60">
        <f>IF(I79="Less(-)",-1,1)</f>
        <v>1</v>
      </c>
      <c r="K79" s="58" t="s">
        <v>35</v>
      </c>
      <c r="L79" s="58" t="s">
        <v>4</v>
      </c>
      <c r="M79" s="45"/>
      <c r="N79" s="44"/>
      <c r="O79" s="44"/>
      <c r="P79" s="46"/>
      <c r="Q79" s="44"/>
      <c r="R79" s="44"/>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47"/>
      <c r="BA79" s="48">
        <f>ROUND(total_amount_ba($B$2,$D$2,D79,F79,J79,K79,M79),0)</f>
        <v>7312</v>
      </c>
      <c r="BB79" s="49">
        <f>BA79+SUM(N79:AZ79)</f>
        <v>7312</v>
      </c>
      <c r="BC79" s="71" t="str">
        <f>SpellNumber(L79,BB79)</f>
        <v>INR  Seven Thousand Three Hundred &amp; Twelve  Only</v>
      </c>
      <c r="HZ79" s="18"/>
      <c r="IA79" s="18">
        <v>67</v>
      </c>
      <c r="IB79" s="18" t="s">
        <v>248</v>
      </c>
      <c r="IC79" s="18" t="s">
        <v>133</v>
      </c>
      <c r="ID79" s="18">
        <v>400</v>
      </c>
      <c r="IE79" s="17" t="s">
        <v>136</v>
      </c>
    </row>
    <row r="80" spans="1:238" s="17" customFormat="1" ht="27.75" customHeight="1">
      <c r="A80" s="51">
        <v>68</v>
      </c>
      <c r="B80" s="52" t="s">
        <v>184</v>
      </c>
      <c r="C80" s="53" t="s">
        <v>134</v>
      </c>
      <c r="D80" s="75"/>
      <c r="E80" s="76"/>
      <c r="F80" s="76"/>
      <c r="G80" s="76"/>
      <c r="H80" s="76"/>
      <c r="I80" s="76"/>
      <c r="J80" s="76"/>
      <c r="K80" s="76"/>
      <c r="L80" s="76"/>
      <c r="M80" s="76"/>
      <c r="N80" s="77"/>
      <c r="O80" s="77"/>
      <c r="P80" s="77"/>
      <c r="Q80" s="77"/>
      <c r="R80" s="77"/>
      <c r="S80" s="77"/>
      <c r="T80" s="77"/>
      <c r="U80" s="77"/>
      <c r="V80" s="77"/>
      <c r="W80" s="77"/>
      <c r="X80" s="77"/>
      <c r="Y80" s="77"/>
      <c r="Z80" s="77"/>
      <c r="AA80" s="77"/>
      <c r="AB80" s="77"/>
      <c r="AC80" s="77"/>
      <c r="AD80" s="77"/>
      <c r="AE80" s="77"/>
      <c r="AF80" s="77"/>
      <c r="AG80" s="77"/>
      <c r="AH80" s="77"/>
      <c r="AI80" s="77"/>
      <c r="AJ80" s="77"/>
      <c r="AK80" s="77"/>
      <c r="AL80" s="77"/>
      <c r="AM80" s="77"/>
      <c r="AN80" s="77"/>
      <c r="AO80" s="77"/>
      <c r="AP80" s="77"/>
      <c r="AQ80" s="77"/>
      <c r="AR80" s="77"/>
      <c r="AS80" s="77"/>
      <c r="AT80" s="77"/>
      <c r="AU80" s="77"/>
      <c r="AV80" s="77"/>
      <c r="AW80" s="77"/>
      <c r="AX80" s="77"/>
      <c r="AY80" s="77"/>
      <c r="AZ80" s="77"/>
      <c r="BA80" s="77"/>
      <c r="BB80" s="77"/>
      <c r="BC80" s="78"/>
      <c r="HZ80" s="18"/>
      <c r="IA80" s="18">
        <v>68</v>
      </c>
      <c r="IB80" s="18" t="s">
        <v>184</v>
      </c>
      <c r="IC80" s="18" t="s">
        <v>134</v>
      </c>
      <c r="ID80" s="18"/>
    </row>
    <row r="81" spans="1:239" s="17" customFormat="1" ht="31.5">
      <c r="A81" s="51">
        <v>69</v>
      </c>
      <c r="B81" s="52" t="s">
        <v>249</v>
      </c>
      <c r="C81" s="53" t="s">
        <v>135</v>
      </c>
      <c r="D81" s="54">
        <v>1275</v>
      </c>
      <c r="E81" s="55" t="s">
        <v>136</v>
      </c>
      <c r="F81" s="56">
        <v>75.89</v>
      </c>
      <c r="G81" s="57"/>
      <c r="H81" s="58"/>
      <c r="I81" s="59" t="s">
        <v>34</v>
      </c>
      <c r="J81" s="60">
        <f aca="true" t="shared" si="0" ref="J81:J120">IF(I81="Less(-)",-1,1)</f>
        <v>1</v>
      </c>
      <c r="K81" s="58" t="s">
        <v>35</v>
      </c>
      <c r="L81" s="58" t="s">
        <v>4</v>
      </c>
      <c r="M81" s="45"/>
      <c r="N81" s="44"/>
      <c r="O81" s="44"/>
      <c r="P81" s="46"/>
      <c r="Q81" s="44"/>
      <c r="R81" s="44"/>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47"/>
      <c r="BA81" s="48">
        <f aca="true" t="shared" si="1" ref="BA81:BA120">ROUND(total_amount_ba($B$2,$D$2,D81,F81,J81,K81,M81),0)</f>
        <v>96760</v>
      </c>
      <c r="BB81" s="49">
        <f aca="true" t="shared" si="2" ref="BB81:BB120">BA81+SUM(N81:AZ81)</f>
        <v>96760</v>
      </c>
      <c r="BC81" s="71" t="str">
        <f aca="true" t="shared" si="3" ref="BC81:BC120">SpellNumber(L81,BB81)</f>
        <v>INR  Ninety Six Thousand Seven Hundred &amp; Sixty  Only</v>
      </c>
      <c r="HZ81" s="18"/>
      <c r="IA81" s="18">
        <v>69</v>
      </c>
      <c r="IB81" s="18" t="s">
        <v>249</v>
      </c>
      <c r="IC81" s="18" t="s">
        <v>135</v>
      </c>
      <c r="ID81" s="18">
        <v>1275</v>
      </c>
      <c r="IE81" s="17" t="s">
        <v>136</v>
      </c>
    </row>
    <row r="82" spans="1:238" s="17" customFormat="1" ht="31.5" customHeight="1">
      <c r="A82" s="51">
        <v>70</v>
      </c>
      <c r="B82" s="52" t="s">
        <v>250</v>
      </c>
      <c r="C82" s="53" t="s">
        <v>140</v>
      </c>
      <c r="D82" s="75"/>
      <c r="E82" s="76"/>
      <c r="F82" s="76"/>
      <c r="G82" s="76"/>
      <c r="H82" s="76"/>
      <c r="I82" s="76"/>
      <c r="J82" s="76"/>
      <c r="K82" s="76"/>
      <c r="L82" s="76"/>
      <c r="M82" s="76"/>
      <c r="N82" s="77"/>
      <c r="O82" s="77"/>
      <c r="P82" s="77"/>
      <c r="Q82" s="77"/>
      <c r="R82" s="77"/>
      <c r="S82" s="77"/>
      <c r="T82" s="77"/>
      <c r="U82" s="77"/>
      <c r="V82" s="77"/>
      <c r="W82" s="77"/>
      <c r="X82" s="77"/>
      <c r="Y82" s="77"/>
      <c r="Z82" s="77"/>
      <c r="AA82" s="77"/>
      <c r="AB82" s="77"/>
      <c r="AC82" s="77"/>
      <c r="AD82" s="77"/>
      <c r="AE82" s="77"/>
      <c r="AF82" s="77"/>
      <c r="AG82" s="77"/>
      <c r="AH82" s="77"/>
      <c r="AI82" s="77"/>
      <c r="AJ82" s="77"/>
      <c r="AK82" s="77"/>
      <c r="AL82" s="77"/>
      <c r="AM82" s="77"/>
      <c r="AN82" s="77"/>
      <c r="AO82" s="77"/>
      <c r="AP82" s="77"/>
      <c r="AQ82" s="77"/>
      <c r="AR82" s="77"/>
      <c r="AS82" s="77"/>
      <c r="AT82" s="77"/>
      <c r="AU82" s="77"/>
      <c r="AV82" s="77"/>
      <c r="AW82" s="77"/>
      <c r="AX82" s="77"/>
      <c r="AY82" s="77"/>
      <c r="AZ82" s="77"/>
      <c r="BA82" s="77"/>
      <c r="BB82" s="77"/>
      <c r="BC82" s="78"/>
      <c r="HZ82" s="18"/>
      <c r="IA82" s="18">
        <v>70</v>
      </c>
      <c r="IB82" s="18" t="s">
        <v>250</v>
      </c>
      <c r="IC82" s="18" t="s">
        <v>140</v>
      </c>
      <c r="ID82" s="18"/>
    </row>
    <row r="83" spans="1:239" s="17" customFormat="1" ht="31.5">
      <c r="A83" s="51">
        <v>71</v>
      </c>
      <c r="B83" s="52" t="s">
        <v>251</v>
      </c>
      <c r="C83" s="53" t="s">
        <v>141</v>
      </c>
      <c r="D83" s="54">
        <v>3000</v>
      </c>
      <c r="E83" s="55" t="s">
        <v>136</v>
      </c>
      <c r="F83" s="56">
        <v>64.97</v>
      </c>
      <c r="G83" s="57"/>
      <c r="H83" s="58"/>
      <c r="I83" s="59" t="s">
        <v>34</v>
      </c>
      <c r="J83" s="60">
        <f t="shared" si="0"/>
        <v>1</v>
      </c>
      <c r="K83" s="58" t="s">
        <v>35</v>
      </c>
      <c r="L83" s="58" t="s">
        <v>4</v>
      </c>
      <c r="M83" s="45"/>
      <c r="N83" s="44"/>
      <c r="O83" s="44"/>
      <c r="P83" s="46"/>
      <c r="Q83" s="44"/>
      <c r="R83" s="44"/>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7"/>
      <c r="BA83" s="48">
        <f t="shared" si="1"/>
        <v>194910</v>
      </c>
      <c r="BB83" s="49">
        <f t="shared" si="2"/>
        <v>194910</v>
      </c>
      <c r="BC83" s="71" t="str">
        <f t="shared" si="3"/>
        <v>INR  One Lakh Ninety Four Thousand Nine Hundred &amp; Ten  Only</v>
      </c>
      <c r="HZ83" s="18"/>
      <c r="IA83" s="18">
        <v>71</v>
      </c>
      <c r="IB83" s="18" t="s">
        <v>251</v>
      </c>
      <c r="IC83" s="18" t="s">
        <v>141</v>
      </c>
      <c r="ID83" s="18">
        <v>3000</v>
      </c>
      <c r="IE83" s="17" t="s">
        <v>136</v>
      </c>
    </row>
    <row r="84" spans="1:238" s="17" customFormat="1" ht="15.75">
      <c r="A84" s="51">
        <v>72</v>
      </c>
      <c r="B84" s="52" t="s">
        <v>198</v>
      </c>
      <c r="C84" s="53" t="s">
        <v>142</v>
      </c>
      <c r="D84" s="75"/>
      <c r="E84" s="76"/>
      <c r="F84" s="76"/>
      <c r="G84" s="76"/>
      <c r="H84" s="76"/>
      <c r="I84" s="76"/>
      <c r="J84" s="76"/>
      <c r="K84" s="76"/>
      <c r="L84" s="76"/>
      <c r="M84" s="76"/>
      <c r="N84" s="77"/>
      <c r="O84" s="77"/>
      <c r="P84" s="77"/>
      <c r="Q84" s="77"/>
      <c r="R84" s="77"/>
      <c r="S84" s="77"/>
      <c r="T84" s="77"/>
      <c r="U84" s="77"/>
      <c r="V84" s="77"/>
      <c r="W84" s="77"/>
      <c r="X84" s="77"/>
      <c r="Y84" s="77"/>
      <c r="Z84" s="77"/>
      <c r="AA84" s="77"/>
      <c r="AB84" s="77"/>
      <c r="AC84" s="77"/>
      <c r="AD84" s="77"/>
      <c r="AE84" s="77"/>
      <c r="AF84" s="77"/>
      <c r="AG84" s="77"/>
      <c r="AH84" s="77"/>
      <c r="AI84" s="77"/>
      <c r="AJ84" s="77"/>
      <c r="AK84" s="77"/>
      <c r="AL84" s="77"/>
      <c r="AM84" s="77"/>
      <c r="AN84" s="77"/>
      <c r="AO84" s="77"/>
      <c r="AP84" s="77"/>
      <c r="AQ84" s="77"/>
      <c r="AR84" s="77"/>
      <c r="AS84" s="77"/>
      <c r="AT84" s="77"/>
      <c r="AU84" s="77"/>
      <c r="AV84" s="77"/>
      <c r="AW84" s="77"/>
      <c r="AX84" s="77"/>
      <c r="AY84" s="77"/>
      <c r="AZ84" s="77"/>
      <c r="BA84" s="77"/>
      <c r="BB84" s="77"/>
      <c r="BC84" s="78"/>
      <c r="HZ84" s="18"/>
      <c r="IA84" s="18">
        <v>72</v>
      </c>
      <c r="IB84" s="18" t="s">
        <v>198</v>
      </c>
      <c r="IC84" s="18" t="s">
        <v>142</v>
      </c>
      <c r="ID84" s="18"/>
    </row>
    <row r="85" spans="1:239" s="17" customFormat="1" ht="195.75" customHeight="1">
      <c r="A85" s="51">
        <v>73</v>
      </c>
      <c r="B85" s="52" t="s">
        <v>252</v>
      </c>
      <c r="C85" s="53" t="s">
        <v>143</v>
      </c>
      <c r="D85" s="54">
        <v>410</v>
      </c>
      <c r="E85" s="55" t="s">
        <v>136</v>
      </c>
      <c r="F85" s="56">
        <v>249.89</v>
      </c>
      <c r="G85" s="57"/>
      <c r="H85" s="58"/>
      <c r="I85" s="59" t="s">
        <v>34</v>
      </c>
      <c r="J85" s="60">
        <f t="shared" si="0"/>
        <v>1</v>
      </c>
      <c r="K85" s="58" t="s">
        <v>35</v>
      </c>
      <c r="L85" s="58" t="s">
        <v>4</v>
      </c>
      <c r="M85" s="45"/>
      <c r="N85" s="44"/>
      <c r="O85" s="44"/>
      <c r="P85" s="46"/>
      <c r="Q85" s="44"/>
      <c r="R85" s="44"/>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c r="AW85" s="46"/>
      <c r="AX85" s="46"/>
      <c r="AY85" s="46"/>
      <c r="AZ85" s="47"/>
      <c r="BA85" s="48">
        <f t="shared" si="1"/>
        <v>102455</v>
      </c>
      <c r="BB85" s="49">
        <f t="shared" si="2"/>
        <v>102455</v>
      </c>
      <c r="BC85" s="71" t="str">
        <f t="shared" si="3"/>
        <v>INR  One Lakh Two Thousand Four Hundred &amp; Fifty Five  Only</v>
      </c>
      <c r="HZ85" s="18"/>
      <c r="IA85" s="18">
        <v>73</v>
      </c>
      <c r="IB85" s="18" t="s">
        <v>252</v>
      </c>
      <c r="IC85" s="18" t="s">
        <v>143</v>
      </c>
      <c r="ID85" s="18">
        <v>410</v>
      </c>
      <c r="IE85" s="17" t="s">
        <v>136</v>
      </c>
    </row>
    <row r="86" spans="1:239" s="17" customFormat="1" ht="31.5">
      <c r="A86" s="51">
        <v>74</v>
      </c>
      <c r="B86" s="52" t="s">
        <v>253</v>
      </c>
      <c r="C86" s="53" t="s">
        <v>144</v>
      </c>
      <c r="D86" s="54">
        <v>283</v>
      </c>
      <c r="E86" s="55" t="s">
        <v>136</v>
      </c>
      <c r="F86" s="56">
        <v>2.5</v>
      </c>
      <c r="G86" s="57"/>
      <c r="H86" s="58"/>
      <c r="I86" s="59" t="s">
        <v>34</v>
      </c>
      <c r="J86" s="60">
        <f t="shared" si="0"/>
        <v>1</v>
      </c>
      <c r="K86" s="58" t="s">
        <v>35</v>
      </c>
      <c r="L86" s="58" t="s">
        <v>4</v>
      </c>
      <c r="M86" s="45"/>
      <c r="N86" s="44"/>
      <c r="O86" s="44"/>
      <c r="P86" s="46"/>
      <c r="Q86" s="44"/>
      <c r="R86" s="44"/>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47"/>
      <c r="BA86" s="48">
        <f t="shared" si="1"/>
        <v>708</v>
      </c>
      <c r="BB86" s="49">
        <f t="shared" si="2"/>
        <v>708</v>
      </c>
      <c r="BC86" s="71" t="str">
        <f t="shared" si="3"/>
        <v>INR  Seven Hundred &amp; Eight  Only</v>
      </c>
      <c r="HZ86" s="18"/>
      <c r="IA86" s="18">
        <v>74</v>
      </c>
      <c r="IB86" s="18" t="s">
        <v>253</v>
      </c>
      <c r="IC86" s="18" t="s">
        <v>144</v>
      </c>
      <c r="ID86" s="18">
        <v>283</v>
      </c>
      <c r="IE86" s="17" t="s">
        <v>136</v>
      </c>
    </row>
    <row r="87" spans="1:238" s="17" customFormat="1" ht="15.75">
      <c r="A87" s="51">
        <v>75</v>
      </c>
      <c r="B87" s="52" t="s">
        <v>105</v>
      </c>
      <c r="C87" s="53" t="s">
        <v>145</v>
      </c>
      <c r="D87" s="75"/>
      <c r="E87" s="76"/>
      <c r="F87" s="76"/>
      <c r="G87" s="76"/>
      <c r="H87" s="76"/>
      <c r="I87" s="76"/>
      <c r="J87" s="76"/>
      <c r="K87" s="76"/>
      <c r="L87" s="76"/>
      <c r="M87" s="76"/>
      <c r="N87" s="77"/>
      <c r="O87" s="77"/>
      <c r="P87" s="77"/>
      <c r="Q87" s="77"/>
      <c r="R87" s="77"/>
      <c r="S87" s="77"/>
      <c r="T87" s="77"/>
      <c r="U87" s="77"/>
      <c r="V87" s="77"/>
      <c r="W87" s="77"/>
      <c r="X87" s="77"/>
      <c r="Y87" s="77"/>
      <c r="Z87" s="77"/>
      <c r="AA87" s="77"/>
      <c r="AB87" s="77"/>
      <c r="AC87" s="77"/>
      <c r="AD87" s="77"/>
      <c r="AE87" s="77"/>
      <c r="AF87" s="77"/>
      <c r="AG87" s="77"/>
      <c r="AH87" s="77"/>
      <c r="AI87" s="77"/>
      <c r="AJ87" s="77"/>
      <c r="AK87" s="77"/>
      <c r="AL87" s="77"/>
      <c r="AM87" s="77"/>
      <c r="AN87" s="77"/>
      <c r="AO87" s="77"/>
      <c r="AP87" s="77"/>
      <c r="AQ87" s="77"/>
      <c r="AR87" s="77"/>
      <c r="AS87" s="77"/>
      <c r="AT87" s="77"/>
      <c r="AU87" s="77"/>
      <c r="AV87" s="77"/>
      <c r="AW87" s="77"/>
      <c r="AX87" s="77"/>
      <c r="AY87" s="77"/>
      <c r="AZ87" s="77"/>
      <c r="BA87" s="77"/>
      <c r="BB87" s="77"/>
      <c r="BC87" s="78"/>
      <c r="HZ87" s="18"/>
      <c r="IA87" s="18">
        <v>75</v>
      </c>
      <c r="IB87" s="18" t="s">
        <v>105</v>
      </c>
      <c r="IC87" s="18" t="s">
        <v>145</v>
      </c>
      <c r="ID87" s="18"/>
    </row>
    <row r="88" spans="1:239" s="17" customFormat="1" ht="57.75" customHeight="1">
      <c r="A88" s="51">
        <v>76</v>
      </c>
      <c r="B88" s="52" t="s">
        <v>254</v>
      </c>
      <c r="C88" s="53" t="s">
        <v>146</v>
      </c>
      <c r="D88" s="54">
        <v>50</v>
      </c>
      <c r="E88" s="55" t="s">
        <v>136</v>
      </c>
      <c r="F88" s="56">
        <v>192.68</v>
      </c>
      <c r="G88" s="57"/>
      <c r="H88" s="58"/>
      <c r="I88" s="59" t="s">
        <v>34</v>
      </c>
      <c r="J88" s="60">
        <f t="shared" si="0"/>
        <v>1</v>
      </c>
      <c r="K88" s="58" t="s">
        <v>35</v>
      </c>
      <c r="L88" s="58" t="s">
        <v>4</v>
      </c>
      <c r="M88" s="45"/>
      <c r="N88" s="44"/>
      <c r="O88" s="44"/>
      <c r="P88" s="46"/>
      <c r="Q88" s="44"/>
      <c r="R88" s="44"/>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7"/>
      <c r="BA88" s="48">
        <f t="shared" si="1"/>
        <v>9634</v>
      </c>
      <c r="BB88" s="49">
        <f t="shared" si="2"/>
        <v>9634</v>
      </c>
      <c r="BC88" s="71" t="str">
        <f t="shared" si="3"/>
        <v>INR  Nine Thousand Six Hundred &amp; Thirty Four  Only</v>
      </c>
      <c r="HZ88" s="18"/>
      <c r="IA88" s="18">
        <v>76</v>
      </c>
      <c r="IB88" s="18" t="s">
        <v>254</v>
      </c>
      <c r="IC88" s="18" t="s">
        <v>146</v>
      </c>
      <c r="ID88" s="18">
        <v>50</v>
      </c>
      <c r="IE88" s="17" t="s">
        <v>136</v>
      </c>
    </row>
    <row r="89" spans="1:239" s="17" customFormat="1" ht="47.25">
      <c r="A89" s="51">
        <v>77</v>
      </c>
      <c r="B89" s="52" t="s">
        <v>185</v>
      </c>
      <c r="C89" s="53" t="s">
        <v>147</v>
      </c>
      <c r="D89" s="54">
        <v>878</v>
      </c>
      <c r="E89" s="55" t="s">
        <v>136</v>
      </c>
      <c r="F89" s="56">
        <v>39.5</v>
      </c>
      <c r="G89" s="57"/>
      <c r="H89" s="58"/>
      <c r="I89" s="59" t="s">
        <v>34</v>
      </c>
      <c r="J89" s="60">
        <f t="shared" si="0"/>
        <v>1</v>
      </c>
      <c r="K89" s="58" t="s">
        <v>35</v>
      </c>
      <c r="L89" s="58" t="s">
        <v>4</v>
      </c>
      <c r="M89" s="45"/>
      <c r="N89" s="44"/>
      <c r="O89" s="44"/>
      <c r="P89" s="46"/>
      <c r="Q89" s="44"/>
      <c r="R89" s="44"/>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7"/>
      <c r="BA89" s="48">
        <f t="shared" si="1"/>
        <v>34681</v>
      </c>
      <c r="BB89" s="49">
        <f t="shared" si="2"/>
        <v>34681</v>
      </c>
      <c r="BC89" s="71" t="str">
        <f t="shared" si="3"/>
        <v>INR  Thirty Four Thousand Six Hundred &amp; Eighty One  Only</v>
      </c>
      <c r="HZ89" s="18"/>
      <c r="IA89" s="18">
        <v>77</v>
      </c>
      <c r="IB89" s="18" t="s">
        <v>185</v>
      </c>
      <c r="IC89" s="18" t="s">
        <v>147</v>
      </c>
      <c r="ID89" s="18">
        <v>878</v>
      </c>
      <c r="IE89" s="17" t="s">
        <v>136</v>
      </c>
    </row>
    <row r="90" spans="1:239" s="17" customFormat="1" ht="71.25" customHeight="1">
      <c r="A90" s="51">
        <v>78</v>
      </c>
      <c r="B90" s="52" t="s">
        <v>203</v>
      </c>
      <c r="C90" s="53" t="s">
        <v>148</v>
      </c>
      <c r="D90" s="54">
        <v>20</v>
      </c>
      <c r="E90" s="55" t="s">
        <v>210</v>
      </c>
      <c r="F90" s="56">
        <v>192.33</v>
      </c>
      <c r="G90" s="57"/>
      <c r="H90" s="58"/>
      <c r="I90" s="59" t="s">
        <v>34</v>
      </c>
      <c r="J90" s="60">
        <f t="shared" si="0"/>
        <v>1</v>
      </c>
      <c r="K90" s="58" t="s">
        <v>35</v>
      </c>
      <c r="L90" s="58" t="s">
        <v>4</v>
      </c>
      <c r="M90" s="45"/>
      <c r="N90" s="44"/>
      <c r="O90" s="44"/>
      <c r="P90" s="46"/>
      <c r="Q90" s="44"/>
      <c r="R90" s="44"/>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7"/>
      <c r="BA90" s="48">
        <f t="shared" si="1"/>
        <v>3847</v>
      </c>
      <c r="BB90" s="49">
        <f t="shared" si="2"/>
        <v>3847</v>
      </c>
      <c r="BC90" s="71" t="str">
        <f t="shared" si="3"/>
        <v>INR  Three Thousand Eight Hundred &amp; Forty Seven  Only</v>
      </c>
      <c r="HZ90" s="18"/>
      <c r="IA90" s="18">
        <v>78</v>
      </c>
      <c r="IB90" s="18" t="s">
        <v>203</v>
      </c>
      <c r="IC90" s="18" t="s">
        <v>148</v>
      </c>
      <c r="ID90" s="18">
        <v>20</v>
      </c>
      <c r="IE90" s="17" t="s">
        <v>210</v>
      </c>
    </row>
    <row r="91" spans="1:238" s="17" customFormat="1" ht="78.75">
      <c r="A91" s="51">
        <v>79</v>
      </c>
      <c r="B91" s="52" t="s">
        <v>255</v>
      </c>
      <c r="C91" s="53" t="s">
        <v>149</v>
      </c>
      <c r="D91" s="75"/>
      <c r="E91" s="76"/>
      <c r="F91" s="76"/>
      <c r="G91" s="76"/>
      <c r="H91" s="76"/>
      <c r="I91" s="76"/>
      <c r="J91" s="76"/>
      <c r="K91" s="76"/>
      <c r="L91" s="76"/>
      <c r="M91" s="76"/>
      <c r="N91" s="77"/>
      <c r="O91" s="77"/>
      <c r="P91" s="77"/>
      <c r="Q91" s="77"/>
      <c r="R91" s="77"/>
      <c r="S91" s="77"/>
      <c r="T91" s="77"/>
      <c r="U91" s="77"/>
      <c r="V91" s="77"/>
      <c r="W91" s="77"/>
      <c r="X91" s="77"/>
      <c r="Y91" s="77"/>
      <c r="Z91" s="77"/>
      <c r="AA91" s="77"/>
      <c r="AB91" s="77"/>
      <c r="AC91" s="77"/>
      <c r="AD91" s="77"/>
      <c r="AE91" s="77"/>
      <c r="AF91" s="77"/>
      <c r="AG91" s="77"/>
      <c r="AH91" s="77"/>
      <c r="AI91" s="77"/>
      <c r="AJ91" s="77"/>
      <c r="AK91" s="77"/>
      <c r="AL91" s="77"/>
      <c r="AM91" s="77"/>
      <c r="AN91" s="77"/>
      <c r="AO91" s="77"/>
      <c r="AP91" s="77"/>
      <c r="AQ91" s="77"/>
      <c r="AR91" s="77"/>
      <c r="AS91" s="77"/>
      <c r="AT91" s="77"/>
      <c r="AU91" s="77"/>
      <c r="AV91" s="77"/>
      <c r="AW91" s="77"/>
      <c r="AX91" s="77"/>
      <c r="AY91" s="77"/>
      <c r="AZ91" s="77"/>
      <c r="BA91" s="77"/>
      <c r="BB91" s="77"/>
      <c r="BC91" s="78"/>
      <c r="HZ91" s="18"/>
      <c r="IA91" s="18">
        <v>79</v>
      </c>
      <c r="IB91" s="18" t="s">
        <v>255</v>
      </c>
      <c r="IC91" s="18" t="s">
        <v>149</v>
      </c>
      <c r="ID91" s="18"/>
    </row>
    <row r="92" spans="1:239" s="17" customFormat="1" ht="31.5">
      <c r="A92" s="51">
        <v>80</v>
      </c>
      <c r="B92" s="52" t="s">
        <v>256</v>
      </c>
      <c r="C92" s="53" t="s">
        <v>150</v>
      </c>
      <c r="D92" s="54">
        <v>50</v>
      </c>
      <c r="E92" s="55" t="s">
        <v>136</v>
      </c>
      <c r="F92" s="56">
        <v>419.11</v>
      </c>
      <c r="G92" s="57"/>
      <c r="H92" s="58"/>
      <c r="I92" s="59" t="s">
        <v>34</v>
      </c>
      <c r="J92" s="60">
        <f t="shared" si="0"/>
        <v>1</v>
      </c>
      <c r="K92" s="58" t="s">
        <v>35</v>
      </c>
      <c r="L92" s="58" t="s">
        <v>4</v>
      </c>
      <c r="M92" s="45"/>
      <c r="N92" s="44"/>
      <c r="O92" s="44"/>
      <c r="P92" s="46"/>
      <c r="Q92" s="44"/>
      <c r="R92" s="44"/>
      <c r="S92" s="46"/>
      <c r="T92" s="46"/>
      <c r="U92" s="46"/>
      <c r="V92" s="46"/>
      <c r="W92" s="46"/>
      <c r="X92" s="46"/>
      <c r="Y92" s="46"/>
      <c r="Z92" s="46"/>
      <c r="AA92" s="46"/>
      <c r="AB92" s="46"/>
      <c r="AC92" s="46"/>
      <c r="AD92" s="46"/>
      <c r="AE92" s="46"/>
      <c r="AF92" s="46"/>
      <c r="AG92" s="46"/>
      <c r="AH92" s="46"/>
      <c r="AI92" s="46"/>
      <c r="AJ92" s="46"/>
      <c r="AK92" s="46"/>
      <c r="AL92" s="46"/>
      <c r="AM92" s="46"/>
      <c r="AN92" s="46"/>
      <c r="AO92" s="46"/>
      <c r="AP92" s="46"/>
      <c r="AQ92" s="46"/>
      <c r="AR92" s="46"/>
      <c r="AS92" s="46"/>
      <c r="AT92" s="46"/>
      <c r="AU92" s="46"/>
      <c r="AV92" s="46"/>
      <c r="AW92" s="46"/>
      <c r="AX92" s="46"/>
      <c r="AY92" s="46"/>
      <c r="AZ92" s="47"/>
      <c r="BA92" s="48">
        <f t="shared" si="1"/>
        <v>20956</v>
      </c>
      <c r="BB92" s="49">
        <f t="shared" si="2"/>
        <v>20956</v>
      </c>
      <c r="BC92" s="71" t="str">
        <f t="shared" si="3"/>
        <v>INR  Twenty Thousand Nine Hundred &amp; Fifty Six  Only</v>
      </c>
      <c r="HZ92" s="18"/>
      <c r="IA92" s="18">
        <v>80</v>
      </c>
      <c r="IB92" s="18" t="s">
        <v>256</v>
      </c>
      <c r="IC92" s="18" t="s">
        <v>150</v>
      </c>
      <c r="ID92" s="18">
        <v>50</v>
      </c>
      <c r="IE92" s="17" t="s">
        <v>136</v>
      </c>
    </row>
    <row r="93" spans="1:238" s="17" customFormat="1" ht="36" customHeight="1">
      <c r="A93" s="51">
        <v>81</v>
      </c>
      <c r="B93" s="52" t="s">
        <v>199</v>
      </c>
      <c r="C93" s="53" t="s">
        <v>151</v>
      </c>
      <c r="D93" s="75"/>
      <c r="E93" s="76"/>
      <c r="F93" s="76"/>
      <c r="G93" s="76"/>
      <c r="H93" s="76"/>
      <c r="I93" s="76"/>
      <c r="J93" s="76"/>
      <c r="K93" s="76"/>
      <c r="L93" s="76"/>
      <c r="M93" s="76"/>
      <c r="N93" s="77"/>
      <c r="O93" s="77"/>
      <c r="P93" s="77"/>
      <c r="Q93" s="77"/>
      <c r="R93" s="77"/>
      <c r="S93" s="77"/>
      <c r="T93" s="77"/>
      <c r="U93" s="77"/>
      <c r="V93" s="77"/>
      <c r="W93" s="77"/>
      <c r="X93" s="77"/>
      <c r="Y93" s="77"/>
      <c r="Z93" s="77"/>
      <c r="AA93" s="77"/>
      <c r="AB93" s="77"/>
      <c r="AC93" s="77"/>
      <c r="AD93" s="77"/>
      <c r="AE93" s="77"/>
      <c r="AF93" s="77"/>
      <c r="AG93" s="77"/>
      <c r="AH93" s="77"/>
      <c r="AI93" s="77"/>
      <c r="AJ93" s="77"/>
      <c r="AK93" s="77"/>
      <c r="AL93" s="77"/>
      <c r="AM93" s="77"/>
      <c r="AN93" s="77"/>
      <c r="AO93" s="77"/>
      <c r="AP93" s="77"/>
      <c r="AQ93" s="77"/>
      <c r="AR93" s="77"/>
      <c r="AS93" s="77"/>
      <c r="AT93" s="77"/>
      <c r="AU93" s="77"/>
      <c r="AV93" s="77"/>
      <c r="AW93" s="77"/>
      <c r="AX93" s="77"/>
      <c r="AY93" s="77"/>
      <c r="AZ93" s="77"/>
      <c r="BA93" s="77"/>
      <c r="BB93" s="77"/>
      <c r="BC93" s="78"/>
      <c r="HZ93" s="18"/>
      <c r="IA93" s="18">
        <v>81</v>
      </c>
      <c r="IB93" s="18" t="s">
        <v>199</v>
      </c>
      <c r="IC93" s="18" t="s">
        <v>151</v>
      </c>
      <c r="ID93" s="18"/>
    </row>
    <row r="94" spans="1:239" s="17" customFormat="1" ht="31.5">
      <c r="A94" s="51">
        <v>82</v>
      </c>
      <c r="B94" s="52" t="s">
        <v>200</v>
      </c>
      <c r="C94" s="53" t="s">
        <v>152</v>
      </c>
      <c r="D94" s="54">
        <v>10</v>
      </c>
      <c r="E94" s="55" t="s">
        <v>136</v>
      </c>
      <c r="F94" s="56">
        <v>825.91</v>
      </c>
      <c r="G94" s="57"/>
      <c r="H94" s="58"/>
      <c r="I94" s="59" t="s">
        <v>34</v>
      </c>
      <c r="J94" s="60">
        <f t="shared" si="0"/>
        <v>1</v>
      </c>
      <c r="K94" s="58" t="s">
        <v>35</v>
      </c>
      <c r="L94" s="58" t="s">
        <v>4</v>
      </c>
      <c r="M94" s="45"/>
      <c r="N94" s="44"/>
      <c r="O94" s="44"/>
      <c r="P94" s="46"/>
      <c r="Q94" s="44"/>
      <c r="R94" s="44"/>
      <c r="S94" s="46"/>
      <c r="T94" s="46"/>
      <c r="U94" s="46"/>
      <c r="V94" s="46"/>
      <c r="W94" s="46"/>
      <c r="X94" s="46"/>
      <c r="Y94" s="46"/>
      <c r="Z94" s="46"/>
      <c r="AA94" s="46"/>
      <c r="AB94" s="46"/>
      <c r="AC94" s="46"/>
      <c r="AD94" s="46"/>
      <c r="AE94" s="46"/>
      <c r="AF94" s="46"/>
      <c r="AG94" s="46"/>
      <c r="AH94" s="46"/>
      <c r="AI94" s="46"/>
      <c r="AJ94" s="46"/>
      <c r="AK94" s="46"/>
      <c r="AL94" s="46"/>
      <c r="AM94" s="46"/>
      <c r="AN94" s="46"/>
      <c r="AO94" s="46"/>
      <c r="AP94" s="46"/>
      <c r="AQ94" s="46"/>
      <c r="AR94" s="46"/>
      <c r="AS94" s="46"/>
      <c r="AT94" s="46"/>
      <c r="AU94" s="46"/>
      <c r="AV94" s="46"/>
      <c r="AW94" s="46"/>
      <c r="AX94" s="46"/>
      <c r="AY94" s="46"/>
      <c r="AZ94" s="47"/>
      <c r="BA94" s="48">
        <f t="shared" si="1"/>
        <v>8259</v>
      </c>
      <c r="BB94" s="49">
        <f t="shared" si="2"/>
        <v>8259</v>
      </c>
      <c r="BC94" s="71" t="str">
        <f t="shared" si="3"/>
        <v>INR  Eight Thousand Two Hundred &amp; Fifty Nine  Only</v>
      </c>
      <c r="HZ94" s="18"/>
      <c r="IA94" s="18">
        <v>82</v>
      </c>
      <c r="IB94" s="18" t="s">
        <v>200</v>
      </c>
      <c r="IC94" s="18" t="s">
        <v>152</v>
      </c>
      <c r="ID94" s="18">
        <v>10</v>
      </c>
      <c r="IE94" s="17" t="s">
        <v>136</v>
      </c>
    </row>
    <row r="95" spans="1:238" s="17" customFormat="1" ht="27" customHeight="1">
      <c r="A95" s="51">
        <v>83</v>
      </c>
      <c r="B95" s="52" t="s">
        <v>105</v>
      </c>
      <c r="C95" s="53" t="s">
        <v>153</v>
      </c>
      <c r="D95" s="75"/>
      <c r="E95" s="76"/>
      <c r="F95" s="76"/>
      <c r="G95" s="76"/>
      <c r="H95" s="76"/>
      <c r="I95" s="76"/>
      <c r="J95" s="76"/>
      <c r="K95" s="76"/>
      <c r="L95" s="76"/>
      <c r="M95" s="76"/>
      <c r="N95" s="77"/>
      <c r="O95" s="77"/>
      <c r="P95" s="77"/>
      <c r="Q95" s="77"/>
      <c r="R95" s="77"/>
      <c r="S95" s="77"/>
      <c r="T95" s="77"/>
      <c r="U95" s="77"/>
      <c r="V95" s="77"/>
      <c r="W95" s="77"/>
      <c r="X95" s="77"/>
      <c r="Y95" s="77"/>
      <c r="Z95" s="77"/>
      <c r="AA95" s="77"/>
      <c r="AB95" s="77"/>
      <c r="AC95" s="77"/>
      <c r="AD95" s="77"/>
      <c r="AE95" s="77"/>
      <c r="AF95" s="77"/>
      <c r="AG95" s="77"/>
      <c r="AH95" s="77"/>
      <c r="AI95" s="77"/>
      <c r="AJ95" s="77"/>
      <c r="AK95" s="77"/>
      <c r="AL95" s="77"/>
      <c r="AM95" s="77"/>
      <c r="AN95" s="77"/>
      <c r="AO95" s="77"/>
      <c r="AP95" s="77"/>
      <c r="AQ95" s="77"/>
      <c r="AR95" s="77"/>
      <c r="AS95" s="77"/>
      <c r="AT95" s="77"/>
      <c r="AU95" s="77"/>
      <c r="AV95" s="77"/>
      <c r="AW95" s="77"/>
      <c r="AX95" s="77"/>
      <c r="AY95" s="77"/>
      <c r="AZ95" s="77"/>
      <c r="BA95" s="77"/>
      <c r="BB95" s="77"/>
      <c r="BC95" s="78"/>
      <c r="HZ95" s="18"/>
      <c r="IA95" s="18">
        <v>83</v>
      </c>
      <c r="IB95" s="18" t="s">
        <v>105</v>
      </c>
      <c r="IC95" s="18" t="s">
        <v>153</v>
      </c>
      <c r="ID95" s="18"/>
    </row>
    <row r="96" spans="1:238" s="17" customFormat="1" ht="57.75" customHeight="1">
      <c r="A96" s="51">
        <v>84</v>
      </c>
      <c r="B96" s="52" t="s">
        <v>201</v>
      </c>
      <c r="C96" s="53" t="s">
        <v>154</v>
      </c>
      <c r="D96" s="75"/>
      <c r="E96" s="76"/>
      <c r="F96" s="76"/>
      <c r="G96" s="76"/>
      <c r="H96" s="76"/>
      <c r="I96" s="76"/>
      <c r="J96" s="76"/>
      <c r="K96" s="76"/>
      <c r="L96" s="76"/>
      <c r="M96" s="76"/>
      <c r="N96" s="77"/>
      <c r="O96" s="77"/>
      <c r="P96" s="77"/>
      <c r="Q96" s="77"/>
      <c r="R96" s="77"/>
      <c r="S96" s="77"/>
      <c r="T96" s="77"/>
      <c r="U96" s="77"/>
      <c r="V96" s="77"/>
      <c r="W96" s="77"/>
      <c r="X96" s="77"/>
      <c r="Y96" s="77"/>
      <c r="Z96" s="77"/>
      <c r="AA96" s="77"/>
      <c r="AB96" s="77"/>
      <c r="AC96" s="77"/>
      <c r="AD96" s="77"/>
      <c r="AE96" s="77"/>
      <c r="AF96" s="77"/>
      <c r="AG96" s="77"/>
      <c r="AH96" s="77"/>
      <c r="AI96" s="77"/>
      <c r="AJ96" s="77"/>
      <c r="AK96" s="77"/>
      <c r="AL96" s="77"/>
      <c r="AM96" s="77"/>
      <c r="AN96" s="77"/>
      <c r="AO96" s="77"/>
      <c r="AP96" s="77"/>
      <c r="AQ96" s="77"/>
      <c r="AR96" s="77"/>
      <c r="AS96" s="77"/>
      <c r="AT96" s="77"/>
      <c r="AU96" s="77"/>
      <c r="AV96" s="77"/>
      <c r="AW96" s="77"/>
      <c r="AX96" s="77"/>
      <c r="AY96" s="77"/>
      <c r="AZ96" s="77"/>
      <c r="BA96" s="77"/>
      <c r="BB96" s="77"/>
      <c r="BC96" s="78"/>
      <c r="HZ96" s="18"/>
      <c r="IA96" s="18">
        <v>84</v>
      </c>
      <c r="IB96" s="18" t="s">
        <v>201</v>
      </c>
      <c r="IC96" s="18" t="s">
        <v>154</v>
      </c>
      <c r="ID96" s="18"/>
    </row>
    <row r="97" spans="1:239" s="17" customFormat="1" ht="31.5">
      <c r="A97" s="51">
        <v>85</v>
      </c>
      <c r="B97" s="52" t="s">
        <v>202</v>
      </c>
      <c r="C97" s="53" t="s">
        <v>155</v>
      </c>
      <c r="D97" s="54">
        <v>32</v>
      </c>
      <c r="E97" s="55" t="s">
        <v>139</v>
      </c>
      <c r="F97" s="56">
        <v>265.41</v>
      </c>
      <c r="G97" s="57"/>
      <c r="H97" s="58"/>
      <c r="I97" s="59" t="s">
        <v>34</v>
      </c>
      <c r="J97" s="60">
        <f t="shared" si="0"/>
        <v>1</v>
      </c>
      <c r="K97" s="58" t="s">
        <v>35</v>
      </c>
      <c r="L97" s="58" t="s">
        <v>4</v>
      </c>
      <c r="M97" s="45"/>
      <c r="N97" s="44"/>
      <c r="O97" s="44"/>
      <c r="P97" s="46"/>
      <c r="Q97" s="44"/>
      <c r="R97" s="44"/>
      <c r="S97" s="46"/>
      <c r="T97" s="46"/>
      <c r="U97" s="46"/>
      <c r="V97" s="46"/>
      <c r="W97" s="46"/>
      <c r="X97" s="46"/>
      <c r="Y97" s="46"/>
      <c r="Z97" s="46"/>
      <c r="AA97" s="46"/>
      <c r="AB97" s="46"/>
      <c r="AC97" s="46"/>
      <c r="AD97" s="46"/>
      <c r="AE97" s="46"/>
      <c r="AF97" s="46"/>
      <c r="AG97" s="46"/>
      <c r="AH97" s="46"/>
      <c r="AI97" s="46"/>
      <c r="AJ97" s="46"/>
      <c r="AK97" s="46"/>
      <c r="AL97" s="46"/>
      <c r="AM97" s="46"/>
      <c r="AN97" s="46"/>
      <c r="AO97" s="46"/>
      <c r="AP97" s="46"/>
      <c r="AQ97" s="46"/>
      <c r="AR97" s="46"/>
      <c r="AS97" s="46"/>
      <c r="AT97" s="46"/>
      <c r="AU97" s="46"/>
      <c r="AV97" s="46"/>
      <c r="AW97" s="46"/>
      <c r="AX97" s="46"/>
      <c r="AY97" s="46"/>
      <c r="AZ97" s="47"/>
      <c r="BA97" s="48">
        <f t="shared" si="1"/>
        <v>8493</v>
      </c>
      <c r="BB97" s="49">
        <f t="shared" si="2"/>
        <v>8493</v>
      </c>
      <c r="BC97" s="71" t="str">
        <f t="shared" si="3"/>
        <v>INR  Eight Thousand Four Hundred &amp; Ninety Three  Only</v>
      </c>
      <c r="HZ97" s="18"/>
      <c r="IA97" s="18">
        <v>85</v>
      </c>
      <c r="IB97" s="18" t="s">
        <v>202</v>
      </c>
      <c r="IC97" s="18" t="s">
        <v>155</v>
      </c>
      <c r="ID97" s="18">
        <v>32</v>
      </c>
      <c r="IE97" s="17" t="s">
        <v>139</v>
      </c>
    </row>
    <row r="98" spans="1:239" s="17" customFormat="1" ht="29.25" customHeight="1">
      <c r="A98" s="51">
        <v>86</v>
      </c>
      <c r="B98" s="52" t="s">
        <v>185</v>
      </c>
      <c r="C98" s="53" t="s">
        <v>156</v>
      </c>
      <c r="D98" s="54">
        <v>5</v>
      </c>
      <c r="E98" s="55" t="s">
        <v>136</v>
      </c>
      <c r="F98" s="56">
        <v>39.5</v>
      </c>
      <c r="G98" s="57"/>
      <c r="H98" s="58"/>
      <c r="I98" s="59" t="s">
        <v>34</v>
      </c>
      <c r="J98" s="60">
        <f t="shared" si="0"/>
        <v>1</v>
      </c>
      <c r="K98" s="58" t="s">
        <v>35</v>
      </c>
      <c r="L98" s="58" t="s">
        <v>4</v>
      </c>
      <c r="M98" s="45"/>
      <c r="N98" s="44"/>
      <c r="O98" s="44"/>
      <c r="P98" s="46"/>
      <c r="Q98" s="44"/>
      <c r="R98" s="44"/>
      <c r="S98" s="46"/>
      <c r="T98" s="46"/>
      <c r="U98" s="46"/>
      <c r="V98" s="46"/>
      <c r="W98" s="46"/>
      <c r="X98" s="46"/>
      <c r="Y98" s="46"/>
      <c r="Z98" s="46"/>
      <c r="AA98" s="46"/>
      <c r="AB98" s="46"/>
      <c r="AC98" s="46"/>
      <c r="AD98" s="46"/>
      <c r="AE98" s="46"/>
      <c r="AF98" s="46"/>
      <c r="AG98" s="46"/>
      <c r="AH98" s="46"/>
      <c r="AI98" s="46"/>
      <c r="AJ98" s="46"/>
      <c r="AK98" s="46"/>
      <c r="AL98" s="46"/>
      <c r="AM98" s="46"/>
      <c r="AN98" s="46"/>
      <c r="AO98" s="46"/>
      <c r="AP98" s="46"/>
      <c r="AQ98" s="46"/>
      <c r="AR98" s="46"/>
      <c r="AS98" s="46"/>
      <c r="AT98" s="46"/>
      <c r="AU98" s="46"/>
      <c r="AV98" s="46"/>
      <c r="AW98" s="46"/>
      <c r="AX98" s="46"/>
      <c r="AY98" s="46"/>
      <c r="AZ98" s="47"/>
      <c r="BA98" s="48">
        <f t="shared" si="1"/>
        <v>198</v>
      </c>
      <c r="BB98" s="49">
        <f t="shared" si="2"/>
        <v>198</v>
      </c>
      <c r="BC98" s="71" t="str">
        <f t="shared" si="3"/>
        <v>INR  One Hundred &amp; Ninety Eight  Only</v>
      </c>
      <c r="HZ98" s="18"/>
      <c r="IA98" s="18">
        <v>86</v>
      </c>
      <c r="IB98" s="18" t="s">
        <v>185</v>
      </c>
      <c r="IC98" s="18" t="s">
        <v>156</v>
      </c>
      <c r="ID98" s="18">
        <v>5</v>
      </c>
      <c r="IE98" s="17" t="s">
        <v>136</v>
      </c>
    </row>
    <row r="99" spans="1:238" s="17" customFormat="1" ht="15.75">
      <c r="A99" s="51">
        <v>87</v>
      </c>
      <c r="B99" s="52" t="s">
        <v>179</v>
      </c>
      <c r="C99" s="53" t="s">
        <v>157</v>
      </c>
      <c r="D99" s="75"/>
      <c r="E99" s="76"/>
      <c r="F99" s="76"/>
      <c r="G99" s="76"/>
      <c r="H99" s="76"/>
      <c r="I99" s="76"/>
      <c r="J99" s="76"/>
      <c r="K99" s="76"/>
      <c r="L99" s="76"/>
      <c r="M99" s="76"/>
      <c r="N99" s="77"/>
      <c r="O99" s="77"/>
      <c r="P99" s="77"/>
      <c r="Q99" s="77"/>
      <c r="R99" s="77"/>
      <c r="S99" s="77"/>
      <c r="T99" s="77"/>
      <c r="U99" s="77"/>
      <c r="V99" s="77"/>
      <c r="W99" s="77"/>
      <c r="X99" s="77"/>
      <c r="Y99" s="77"/>
      <c r="Z99" s="77"/>
      <c r="AA99" s="77"/>
      <c r="AB99" s="77"/>
      <c r="AC99" s="77"/>
      <c r="AD99" s="77"/>
      <c r="AE99" s="77"/>
      <c r="AF99" s="77"/>
      <c r="AG99" s="77"/>
      <c r="AH99" s="77"/>
      <c r="AI99" s="77"/>
      <c r="AJ99" s="77"/>
      <c r="AK99" s="77"/>
      <c r="AL99" s="77"/>
      <c r="AM99" s="77"/>
      <c r="AN99" s="77"/>
      <c r="AO99" s="77"/>
      <c r="AP99" s="77"/>
      <c r="AQ99" s="77"/>
      <c r="AR99" s="77"/>
      <c r="AS99" s="77"/>
      <c r="AT99" s="77"/>
      <c r="AU99" s="77"/>
      <c r="AV99" s="77"/>
      <c r="AW99" s="77"/>
      <c r="AX99" s="77"/>
      <c r="AY99" s="77"/>
      <c r="AZ99" s="77"/>
      <c r="BA99" s="77"/>
      <c r="BB99" s="77"/>
      <c r="BC99" s="78"/>
      <c r="HZ99" s="18"/>
      <c r="IA99" s="18">
        <v>87</v>
      </c>
      <c r="IB99" s="18" t="s">
        <v>179</v>
      </c>
      <c r="IC99" s="18" t="s">
        <v>157</v>
      </c>
      <c r="ID99" s="18"/>
    </row>
    <row r="100" spans="1:238" s="17" customFormat="1" ht="31.5">
      <c r="A100" s="51">
        <v>88</v>
      </c>
      <c r="B100" s="52" t="s">
        <v>183</v>
      </c>
      <c r="C100" s="53" t="s">
        <v>158</v>
      </c>
      <c r="D100" s="75"/>
      <c r="E100" s="76"/>
      <c r="F100" s="76"/>
      <c r="G100" s="76"/>
      <c r="H100" s="76"/>
      <c r="I100" s="76"/>
      <c r="J100" s="76"/>
      <c r="K100" s="76"/>
      <c r="L100" s="76"/>
      <c r="M100" s="76"/>
      <c r="N100" s="77"/>
      <c r="O100" s="77"/>
      <c r="P100" s="77"/>
      <c r="Q100" s="77"/>
      <c r="R100" s="77"/>
      <c r="S100" s="77"/>
      <c r="T100" s="77"/>
      <c r="U100" s="77"/>
      <c r="V100" s="77"/>
      <c r="W100" s="77"/>
      <c r="X100" s="77"/>
      <c r="Y100" s="77"/>
      <c r="Z100" s="77"/>
      <c r="AA100" s="77"/>
      <c r="AB100" s="77"/>
      <c r="AC100" s="77"/>
      <c r="AD100" s="77"/>
      <c r="AE100" s="77"/>
      <c r="AF100" s="77"/>
      <c r="AG100" s="77"/>
      <c r="AH100" s="77"/>
      <c r="AI100" s="77"/>
      <c r="AJ100" s="77"/>
      <c r="AK100" s="77"/>
      <c r="AL100" s="77"/>
      <c r="AM100" s="77"/>
      <c r="AN100" s="77"/>
      <c r="AO100" s="77"/>
      <c r="AP100" s="77"/>
      <c r="AQ100" s="77"/>
      <c r="AR100" s="77"/>
      <c r="AS100" s="77"/>
      <c r="AT100" s="77"/>
      <c r="AU100" s="77"/>
      <c r="AV100" s="77"/>
      <c r="AW100" s="77"/>
      <c r="AX100" s="77"/>
      <c r="AY100" s="77"/>
      <c r="AZ100" s="77"/>
      <c r="BA100" s="77"/>
      <c r="BB100" s="77"/>
      <c r="BC100" s="78"/>
      <c r="HZ100" s="18"/>
      <c r="IA100" s="18">
        <v>88</v>
      </c>
      <c r="IB100" s="18" t="s">
        <v>183</v>
      </c>
      <c r="IC100" s="18" t="s">
        <v>158</v>
      </c>
      <c r="ID100" s="18"/>
    </row>
    <row r="101" spans="1:239" s="17" customFormat="1" ht="16.5" customHeight="1">
      <c r="A101" s="51">
        <v>89</v>
      </c>
      <c r="B101" s="52" t="s">
        <v>180</v>
      </c>
      <c r="C101" s="53" t="s">
        <v>159</v>
      </c>
      <c r="D101" s="54">
        <v>12</v>
      </c>
      <c r="E101" s="55" t="s">
        <v>139</v>
      </c>
      <c r="F101" s="56">
        <v>621.13</v>
      </c>
      <c r="G101" s="57"/>
      <c r="H101" s="58"/>
      <c r="I101" s="59" t="s">
        <v>34</v>
      </c>
      <c r="J101" s="60">
        <f t="shared" si="0"/>
        <v>1</v>
      </c>
      <c r="K101" s="58" t="s">
        <v>35</v>
      </c>
      <c r="L101" s="58" t="s">
        <v>4</v>
      </c>
      <c r="M101" s="45"/>
      <c r="N101" s="44"/>
      <c r="O101" s="44"/>
      <c r="P101" s="46"/>
      <c r="Q101" s="44"/>
      <c r="R101" s="44"/>
      <c r="S101" s="46"/>
      <c r="T101" s="46"/>
      <c r="U101" s="46"/>
      <c r="V101" s="46"/>
      <c r="W101" s="46"/>
      <c r="X101" s="46"/>
      <c r="Y101" s="46"/>
      <c r="Z101" s="46"/>
      <c r="AA101" s="46"/>
      <c r="AB101" s="46"/>
      <c r="AC101" s="46"/>
      <c r="AD101" s="46"/>
      <c r="AE101" s="46"/>
      <c r="AF101" s="46"/>
      <c r="AG101" s="46"/>
      <c r="AH101" s="46"/>
      <c r="AI101" s="46"/>
      <c r="AJ101" s="46"/>
      <c r="AK101" s="46"/>
      <c r="AL101" s="46"/>
      <c r="AM101" s="46"/>
      <c r="AN101" s="46"/>
      <c r="AO101" s="46"/>
      <c r="AP101" s="46"/>
      <c r="AQ101" s="46"/>
      <c r="AR101" s="46"/>
      <c r="AS101" s="46"/>
      <c r="AT101" s="46"/>
      <c r="AU101" s="46"/>
      <c r="AV101" s="46"/>
      <c r="AW101" s="46"/>
      <c r="AX101" s="46"/>
      <c r="AY101" s="46"/>
      <c r="AZ101" s="47"/>
      <c r="BA101" s="48">
        <f t="shared" si="1"/>
        <v>7454</v>
      </c>
      <c r="BB101" s="49">
        <f t="shared" si="2"/>
        <v>7454</v>
      </c>
      <c r="BC101" s="71" t="str">
        <f t="shared" si="3"/>
        <v>INR  Seven Thousand Four Hundred &amp; Fifty Four  Only</v>
      </c>
      <c r="HZ101" s="18"/>
      <c r="IA101" s="18">
        <v>89</v>
      </c>
      <c r="IB101" s="18" t="s">
        <v>180</v>
      </c>
      <c r="IC101" s="18" t="s">
        <v>159</v>
      </c>
      <c r="ID101" s="18">
        <v>12</v>
      </c>
      <c r="IE101" s="17" t="s">
        <v>139</v>
      </c>
    </row>
    <row r="102" spans="1:238" s="17" customFormat="1" ht="15.75">
      <c r="A102" s="51">
        <v>90</v>
      </c>
      <c r="B102" s="52" t="s">
        <v>106</v>
      </c>
      <c r="C102" s="53" t="s">
        <v>160</v>
      </c>
      <c r="D102" s="75"/>
      <c r="E102" s="76"/>
      <c r="F102" s="76"/>
      <c r="G102" s="76"/>
      <c r="H102" s="76"/>
      <c r="I102" s="76"/>
      <c r="J102" s="76"/>
      <c r="K102" s="76"/>
      <c r="L102" s="76"/>
      <c r="M102" s="76"/>
      <c r="N102" s="77"/>
      <c r="O102" s="77"/>
      <c r="P102" s="77"/>
      <c r="Q102" s="77"/>
      <c r="R102" s="77"/>
      <c r="S102" s="77"/>
      <c r="T102" s="77"/>
      <c r="U102" s="77"/>
      <c r="V102" s="77"/>
      <c r="W102" s="77"/>
      <c r="X102" s="77"/>
      <c r="Y102" s="77"/>
      <c r="Z102" s="77"/>
      <c r="AA102" s="77"/>
      <c r="AB102" s="77"/>
      <c r="AC102" s="77"/>
      <c r="AD102" s="77"/>
      <c r="AE102" s="77"/>
      <c r="AF102" s="77"/>
      <c r="AG102" s="77"/>
      <c r="AH102" s="77"/>
      <c r="AI102" s="77"/>
      <c r="AJ102" s="77"/>
      <c r="AK102" s="77"/>
      <c r="AL102" s="77"/>
      <c r="AM102" s="77"/>
      <c r="AN102" s="77"/>
      <c r="AO102" s="77"/>
      <c r="AP102" s="77"/>
      <c r="AQ102" s="77"/>
      <c r="AR102" s="77"/>
      <c r="AS102" s="77"/>
      <c r="AT102" s="77"/>
      <c r="AU102" s="77"/>
      <c r="AV102" s="77"/>
      <c r="AW102" s="77"/>
      <c r="AX102" s="77"/>
      <c r="AY102" s="77"/>
      <c r="AZ102" s="77"/>
      <c r="BA102" s="77"/>
      <c r="BB102" s="77"/>
      <c r="BC102" s="78"/>
      <c r="HV102" s="17">
        <v>1.07</v>
      </c>
      <c r="HW102" s="17" t="s">
        <v>92</v>
      </c>
      <c r="HX102" s="17" t="s">
        <v>55</v>
      </c>
      <c r="HZ102" s="18"/>
      <c r="IA102" s="18">
        <v>90</v>
      </c>
      <c r="IB102" s="18" t="s">
        <v>106</v>
      </c>
      <c r="IC102" s="18" t="s">
        <v>160</v>
      </c>
      <c r="ID102" s="18"/>
    </row>
    <row r="103" spans="1:238" s="17" customFormat="1" ht="178.5" customHeight="1">
      <c r="A103" s="51">
        <v>91</v>
      </c>
      <c r="B103" s="52" t="s">
        <v>181</v>
      </c>
      <c r="C103" s="53" t="s">
        <v>161</v>
      </c>
      <c r="D103" s="75"/>
      <c r="E103" s="76"/>
      <c r="F103" s="76"/>
      <c r="G103" s="76"/>
      <c r="H103" s="76"/>
      <c r="I103" s="76"/>
      <c r="J103" s="76"/>
      <c r="K103" s="76"/>
      <c r="L103" s="76"/>
      <c r="M103" s="76"/>
      <c r="N103" s="77"/>
      <c r="O103" s="77"/>
      <c r="P103" s="77"/>
      <c r="Q103" s="77"/>
      <c r="R103" s="77"/>
      <c r="S103" s="77"/>
      <c r="T103" s="77"/>
      <c r="U103" s="77"/>
      <c r="V103" s="77"/>
      <c r="W103" s="77"/>
      <c r="X103" s="77"/>
      <c r="Y103" s="77"/>
      <c r="Z103" s="77"/>
      <c r="AA103" s="77"/>
      <c r="AB103" s="77"/>
      <c r="AC103" s="77"/>
      <c r="AD103" s="77"/>
      <c r="AE103" s="77"/>
      <c r="AF103" s="77"/>
      <c r="AG103" s="77"/>
      <c r="AH103" s="77"/>
      <c r="AI103" s="77"/>
      <c r="AJ103" s="77"/>
      <c r="AK103" s="77"/>
      <c r="AL103" s="77"/>
      <c r="AM103" s="77"/>
      <c r="AN103" s="77"/>
      <c r="AO103" s="77"/>
      <c r="AP103" s="77"/>
      <c r="AQ103" s="77"/>
      <c r="AR103" s="77"/>
      <c r="AS103" s="77"/>
      <c r="AT103" s="77"/>
      <c r="AU103" s="77"/>
      <c r="AV103" s="77"/>
      <c r="AW103" s="77"/>
      <c r="AX103" s="77"/>
      <c r="AY103" s="77"/>
      <c r="AZ103" s="77"/>
      <c r="BA103" s="77"/>
      <c r="BB103" s="77"/>
      <c r="BC103" s="78"/>
      <c r="HV103" s="17">
        <v>1.08</v>
      </c>
      <c r="HW103" s="17" t="s">
        <v>88</v>
      </c>
      <c r="HX103" s="17" t="s">
        <v>47</v>
      </c>
      <c r="HZ103" s="18"/>
      <c r="IA103" s="18">
        <v>91</v>
      </c>
      <c r="IB103" s="18" t="s">
        <v>181</v>
      </c>
      <c r="IC103" s="18" t="s">
        <v>161</v>
      </c>
      <c r="ID103" s="18"/>
    </row>
    <row r="104" spans="1:238" s="17" customFormat="1" ht="15.75">
      <c r="A104" s="51">
        <v>92</v>
      </c>
      <c r="B104" s="52" t="s">
        <v>182</v>
      </c>
      <c r="C104" s="53" t="s">
        <v>162</v>
      </c>
      <c r="D104" s="75"/>
      <c r="E104" s="76"/>
      <c r="F104" s="76"/>
      <c r="G104" s="76"/>
      <c r="H104" s="76"/>
      <c r="I104" s="76"/>
      <c r="J104" s="76"/>
      <c r="K104" s="76"/>
      <c r="L104" s="76"/>
      <c r="M104" s="76"/>
      <c r="N104" s="77"/>
      <c r="O104" s="77"/>
      <c r="P104" s="77"/>
      <c r="Q104" s="77"/>
      <c r="R104" s="77"/>
      <c r="S104" s="77"/>
      <c r="T104" s="77"/>
      <c r="U104" s="77"/>
      <c r="V104" s="77"/>
      <c r="W104" s="77"/>
      <c r="X104" s="77"/>
      <c r="Y104" s="77"/>
      <c r="Z104" s="77"/>
      <c r="AA104" s="77"/>
      <c r="AB104" s="77"/>
      <c r="AC104" s="77"/>
      <c r="AD104" s="77"/>
      <c r="AE104" s="77"/>
      <c r="AF104" s="77"/>
      <c r="AG104" s="77"/>
      <c r="AH104" s="77"/>
      <c r="AI104" s="77"/>
      <c r="AJ104" s="77"/>
      <c r="AK104" s="77"/>
      <c r="AL104" s="77"/>
      <c r="AM104" s="77"/>
      <c r="AN104" s="77"/>
      <c r="AO104" s="77"/>
      <c r="AP104" s="77"/>
      <c r="AQ104" s="77"/>
      <c r="AR104" s="77"/>
      <c r="AS104" s="77"/>
      <c r="AT104" s="77"/>
      <c r="AU104" s="77"/>
      <c r="AV104" s="77"/>
      <c r="AW104" s="77"/>
      <c r="AX104" s="77"/>
      <c r="AY104" s="77"/>
      <c r="AZ104" s="77"/>
      <c r="BA104" s="77"/>
      <c r="BB104" s="77"/>
      <c r="BC104" s="78"/>
      <c r="HV104" s="17">
        <v>1.09</v>
      </c>
      <c r="HW104" s="17" t="s">
        <v>93</v>
      </c>
      <c r="HX104" s="17" t="s">
        <v>56</v>
      </c>
      <c r="HZ104" s="18"/>
      <c r="IA104" s="18">
        <v>92</v>
      </c>
      <c r="IB104" s="18" t="s">
        <v>182</v>
      </c>
      <c r="IC104" s="18" t="s">
        <v>162</v>
      </c>
      <c r="ID104" s="18"/>
    </row>
    <row r="105" spans="1:239" s="17" customFormat="1" ht="31.5">
      <c r="A105" s="51">
        <v>93</v>
      </c>
      <c r="B105" s="52" t="s">
        <v>257</v>
      </c>
      <c r="C105" s="53" t="s">
        <v>163</v>
      </c>
      <c r="D105" s="54">
        <v>100</v>
      </c>
      <c r="E105" s="55" t="s">
        <v>138</v>
      </c>
      <c r="F105" s="56">
        <v>408.86</v>
      </c>
      <c r="G105" s="57"/>
      <c r="H105" s="58"/>
      <c r="I105" s="59" t="s">
        <v>34</v>
      </c>
      <c r="J105" s="60">
        <f t="shared" si="0"/>
        <v>1</v>
      </c>
      <c r="K105" s="58" t="s">
        <v>35</v>
      </c>
      <c r="L105" s="58" t="s">
        <v>4</v>
      </c>
      <c r="M105" s="45"/>
      <c r="N105" s="44"/>
      <c r="O105" s="44"/>
      <c r="P105" s="46"/>
      <c r="Q105" s="44"/>
      <c r="R105" s="44"/>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46"/>
      <c r="AS105" s="46"/>
      <c r="AT105" s="46"/>
      <c r="AU105" s="46"/>
      <c r="AV105" s="46"/>
      <c r="AW105" s="46"/>
      <c r="AX105" s="46"/>
      <c r="AY105" s="46"/>
      <c r="AZ105" s="47"/>
      <c r="BA105" s="48">
        <f t="shared" si="1"/>
        <v>40886</v>
      </c>
      <c r="BB105" s="49">
        <f t="shared" si="2"/>
        <v>40886</v>
      </c>
      <c r="BC105" s="71" t="str">
        <f t="shared" si="3"/>
        <v>INR  Forty Thousand Eight Hundred &amp; Eighty Six  Only</v>
      </c>
      <c r="HV105" s="17">
        <v>1.1</v>
      </c>
      <c r="HW105" s="17" t="s">
        <v>94</v>
      </c>
      <c r="HX105" s="17" t="s">
        <v>48</v>
      </c>
      <c r="HZ105" s="18"/>
      <c r="IA105" s="18">
        <v>93</v>
      </c>
      <c r="IB105" s="18" t="s">
        <v>257</v>
      </c>
      <c r="IC105" s="18" t="s">
        <v>163</v>
      </c>
      <c r="ID105" s="18">
        <v>100</v>
      </c>
      <c r="IE105" s="17" t="s">
        <v>138</v>
      </c>
    </row>
    <row r="106" spans="1:238" s="17" customFormat="1" ht="63">
      <c r="A106" s="51">
        <v>94</v>
      </c>
      <c r="B106" s="52" t="s">
        <v>258</v>
      </c>
      <c r="C106" s="53" t="s">
        <v>164</v>
      </c>
      <c r="D106" s="75"/>
      <c r="E106" s="76"/>
      <c r="F106" s="76"/>
      <c r="G106" s="76"/>
      <c r="H106" s="76"/>
      <c r="I106" s="76"/>
      <c r="J106" s="76"/>
      <c r="K106" s="76"/>
      <c r="L106" s="76"/>
      <c r="M106" s="76"/>
      <c r="N106" s="77"/>
      <c r="O106" s="77"/>
      <c r="P106" s="77"/>
      <c r="Q106" s="77"/>
      <c r="R106" s="77"/>
      <c r="S106" s="77"/>
      <c r="T106" s="77"/>
      <c r="U106" s="77"/>
      <c r="V106" s="77"/>
      <c r="W106" s="77"/>
      <c r="X106" s="77"/>
      <c r="Y106" s="77"/>
      <c r="Z106" s="77"/>
      <c r="AA106" s="77"/>
      <c r="AB106" s="77"/>
      <c r="AC106" s="77"/>
      <c r="AD106" s="77"/>
      <c r="AE106" s="77"/>
      <c r="AF106" s="77"/>
      <c r="AG106" s="77"/>
      <c r="AH106" s="77"/>
      <c r="AI106" s="77"/>
      <c r="AJ106" s="77"/>
      <c r="AK106" s="77"/>
      <c r="AL106" s="77"/>
      <c r="AM106" s="77"/>
      <c r="AN106" s="77"/>
      <c r="AO106" s="77"/>
      <c r="AP106" s="77"/>
      <c r="AQ106" s="77"/>
      <c r="AR106" s="77"/>
      <c r="AS106" s="77"/>
      <c r="AT106" s="77"/>
      <c r="AU106" s="77"/>
      <c r="AV106" s="77"/>
      <c r="AW106" s="77"/>
      <c r="AX106" s="77"/>
      <c r="AY106" s="77"/>
      <c r="AZ106" s="77"/>
      <c r="BA106" s="77"/>
      <c r="BB106" s="77"/>
      <c r="BC106" s="78"/>
      <c r="HV106" s="17">
        <v>1.11</v>
      </c>
      <c r="HW106" s="17" t="s">
        <v>95</v>
      </c>
      <c r="HX106" s="17" t="s">
        <v>57</v>
      </c>
      <c r="HZ106" s="18"/>
      <c r="IA106" s="18">
        <v>94</v>
      </c>
      <c r="IB106" s="18" t="s">
        <v>258</v>
      </c>
      <c r="IC106" s="18" t="s">
        <v>164</v>
      </c>
      <c r="ID106" s="18"/>
    </row>
    <row r="107" spans="1:239" s="17" customFormat="1" ht="31.5">
      <c r="A107" s="51">
        <v>95</v>
      </c>
      <c r="B107" s="52" t="s">
        <v>257</v>
      </c>
      <c r="C107" s="53" t="s">
        <v>165</v>
      </c>
      <c r="D107" s="54">
        <v>70</v>
      </c>
      <c r="E107" s="55" t="s">
        <v>138</v>
      </c>
      <c r="F107" s="56">
        <v>495.22</v>
      </c>
      <c r="G107" s="57"/>
      <c r="H107" s="58"/>
      <c r="I107" s="59" t="s">
        <v>34</v>
      </c>
      <c r="J107" s="60">
        <f t="shared" si="0"/>
        <v>1</v>
      </c>
      <c r="K107" s="58" t="s">
        <v>35</v>
      </c>
      <c r="L107" s="58" t="s">
        <v>4</v>
      </c>
      <c r="M107" s="45"/>
      <c r="N107" s="44"/>
      <c r="O107" s="44"/>
      <c r="P107" s="46"/>
      <c r="Q107" s="44"/>
      <c r="R107" s="44"/>
      <c r="S107" s="46"/>
      <c r="T107" s="46"/>
      <c r="U107" s="46"/>
      <c r="V107" s="46"/>
      <c r="W107" s="46"/>
      <c r="X107" s="46"/>
      <c r="Y107" s="46"/>
      <c r="Z107" s="46"/>
      <c r="AA107" s="46"/>
      <c r="AB107" s="46"/>
      <c r="AC107" s="46"/>
      <c r="AD107" s="46"/>
      <c r="AE107" s="46"/>
      <c r="AF107" s="46"/>
      <c r="AG107" s="46"/>
      <c r="AH107" s="46"/>
      <c r="AI107" s="46"/>
      <c r="AJ107" s="46"/>
      <c r="AK107" s="46"/>
      <c r="AL107" s="46"/>
      <c r="AM107" s="46"/>
      <c r="AN107" s="46"/>
      <c r="AO107" s="46"/>
      <c r="AP107" s="46"/>
      <c r="AQ107" s="46"/>
      <c r="AR107" s="46"/>
      <c r="AS107" s="46"/>
      <c r="AT107" s="46"/>
      <c r="AU107" s="46"/>
      <c r="AV107" s="46"/>
      <c r="AW107" s="46"/>
      <c r="AX107" s="46"/>
      <c r="AY107" s="46"/>
      <c r="AZ107" s="47"/>
      <c r="BA107" s="48">
        <f t="shared" si="1"/>
        <v>34665</v>
      </c>
      <c r="BB107" s="49">
        <f t="shared" si="2"/>
        <v>34665</v>
      </c>
      <c r="BC107" s="71" t="str">
        <f t="shared" si="3"/>
        <v>INR  Thirty Four Thousand Six Hundred &amp; Sixty Five  Only</v>
      </c>
      <c r="HV107" s="17">
        <v>1.12</v>
      </c>
      <c r="HW107" s="17" t="s">
        <v>96</v>
      </c>
      <c r="HX107" s="17" t="s">
        <v>58</v>
      </c>
      <c r="HZ107" s="18"/>
      <c r="IA107" s="18">
        <v>95</v>
      </c>
      <c r="IB107" s="18" t="s">
        <v>257</v>
      </c>
      <c r="IC107" s="18" t="s">
        <v>165</v>
      </c>
      <c r="ID107" s="18">
        <v>70</v>
      </c>
      <c r="IE107" s="17" t="s">
        <v>138</v>
      </c>
    </row>
    <row r="108" spans="1:238" s="17" customFormat="1" ht="15.75">
      <c r="A108" s="51">
        <v>96</v>
      </c>
      <c r="B108" s="52" t="s">
        <v>259</v>
      </c>
      <c r="C108" s="53" t="s">
        <v>166</v>
      </c>
      <c r="D108" s="75"/>
      <c r="E108" s="76"/>
      <c r="F108" s="76"/>
      <c r="G108" s="76"/>
      <c r="H108" s="76"/>
      <c r="I108" s="76"/>
      <c r="J108" s="76"/>
      <c r="K108" s="76"/>
      <c r="L108" s="76"/>
      <c r="M108" s="76"/>
      <c r="N108" s="77"/>
      <c r="O108" s="77"/>
      <c r="P108" s="77"/>
      <c r="Q108" s="77"/>
      <c r="R108" s="77"/>
      <c r="S108" s="77"/>
      <c r="T108" s="77"/>
      <c r="U108" s="77"/>
      <c r="V108" s="77"/>
      <c r="W108" s="77"/>
      <c r="X108" s="77"/>
      <c r="Y108" s="77"/>
      <c r="Z108" s="77"/>
      <c r="AA108" s="77"/>
      <c r="AB108" s="77"/>
      <c r="AC108" s="77"/>
      <c r="AD108" s="77"/>
      <c r="AE108" s="77"/>
      <c r="AF108" s="77"/>
      <c r="AG108" s="77"/>
      <c r="AH108" s="77"/>
      <c r="AI108" s="77"/>
      <c r="AJ108" s="77"/>
      <c r="AK108" s="77"/>
      <c r="AL108" s="77"/>
      <c r="AM108" s="77"/>
      <c r="AN108" s="77"/>
      <c r="AO108" s="77"/>
      <c r="AP108" s="77"/>
      <c r="AQ108" s="77"/>
      <c r="AR108" s="77"/>
      <c r="AS108" s="77"/>
      <c r="AT108" s="77"/>
      <c r="AU108" s="77"/>
      <c r="AV108" s="77"/>
      <c r="AW108" s="77"/>
      <c r="AX108" s="77"/>
      <c r="AY108" s="77"/>
      <c r="AZ108" s="77"/>
      <c r="BA108" s="77"/>
      <c r="BB108" s="77"/>
      <c r="BC108" s="78"/>
      <c r="HZ108" s="18"/>
      <c r="IA108" s="18">
        <v>96</v>
      </c>
      <c r="IB108" s="18" t="s">
        <v>259</v>
      </c>
      <c r="IC108" s="18" t="s">
        <v>166</v>
      </c>
      <c r="ID108" s="18"/>
    </row>
    <row r="109" spans="1:239" s="17" customFormat="1" ht="167.25" customHeight="1">
      <c r="A109" s="51">
        <v>97</v>
      </c>
      <c r="B109" s="52" t="s">
        <v>271</v>
      </c>
      <c r="C109" s="53" t="s">
        <v>167</v>
      </c>
      <c r="D109" s="54">
        <v>775</v>
      </c>
      <c r="E109" s="55" t="s">
        <v>136</v>
      </c>
      <c r="F109" s="56">
        <v>415.74</v>
      </c>
      <c r="G109" s="57"/>
      <c r="H109" s="58"/>
      <c r="I109" s="59" t="s">
        <v>34</v>
      </c>
      <c r="J109" s="60">
        <f t="shared" si="0"/>
        <v>1</v>
      </c>
      <c r="K109" s="58" t="s">
        <v>35</v>
      </c>
      <c r="L109" s="58" t="s">
        <v>4</v>
      </c>
      <c r="M109" s="45"/>
      <c r="N109" s="44"/>
      <c r="O109" s="44"/>
      <c r="P109" s="46"/>
      <c r="Q109" s="44"/>
      <c r="R109" s="44"/>
      <c r="S109" s="46"/>
      <c r="T109" s="46"/>
      <c r="U109" s="46"/>
      <c r="V109" s="46"/>
      <c r="W109" s="46"/>
      <c r="X109" s="46"/>
      <c r="Y109" s="46"/>
      <c r="Z109" s="46"/>
      <c r="AA109" s="46"/>
      <c r="AB109" s="46"/>
      <c r="AC109" s="46"/>
      <c r="AD109" s="46"/>
      <c r="AE109" s="46"/>
      <c r="AF109" s="46"/>
      <c r="AG109" s="46"/>
      <c r="AH109" s="46"/>
      <c r="AI109" s="46"/>
      <c r="AJ109" s="46"/>
      <c r="AK109" s="46"/>
      <c r="AL109" s="46"/>
      <c r="AM109" s="46"/>
      <c r="AN109" s="46"/>
      <c r="AO109" s="46"/>
      <c r="AP109" s="46"/>
      <c r="AQ109" s="46"/>
      <c r="AR109" s="46"/>
      <c r="AS109" s="46"/>
      <c r="AT109" s="46"/>
      <c r="AU109" s="46"/>
      <c r="AV109" s="46"/>
      <c r="AW109" s="46"/>
      <c r="AX109" s="46"/>
      <c r="AY109" s="46"/>
      <c r="AZ109" s="47"/>
      <c r="BA109" s="48">
        <f t="shared" si="1"/>
        <v>322199</v>
      </c>
      <c r="BB109" s="49">
        <f t="shared" si="2"/>
        <v>322199</v>
      </c>
      <c r="BC109" s="71" t="str">
        <f t="shared" si="3"/>
        <v>INR  Three Lakh Twenty Two Thousand One Hundred &amp; Ninety Nine  Only</v>
      </c>
      <c r="HZ109" s="18"/>
      <c r="IA109" s="18">
        <v>97</v>
      </c>
      <c r="IB109" s="24" t="s">
        <v>271</v>
      </c>
      <c r="IC109" s="18" t="s">
        <v>167</v>
      </c>
      <c r="ID109" s="18">
        <v>775</v>
      </c>
      <c r="IE109" s="17" t="s">
        <v>136</v>
      </c>
    </row>
    <row r="110" spans="1:238" s="17" customFormat="1" ht="15.75">
      <c r="A110" s="51">
        <v>98</v>
      </c>
      <c r="B110" s="52" t="s">
        <v>260</v>
      </c>
      <c r="C110" s="53" t="s">
        <v>168</v>
      </c>
      <c r="D110" s="75"/>
      <c r="E110" s="76"/>
      <c r="F110" s="76"/>
      <c r="G110" s="76"/>
      <c r="H110" s="76"/>
      <c r="I110" s="76"/>
      <c r="J110" s="76"/>
      <c r="K110" s="76"/>
      <c r="L110" s="76"/>
      <c r="M110" s="76"/>
      <c r="N110" s="77"/>
      <c r="O110" s="77"/>
      <c r="P110" s="77"/>
      <c r="Q110" s="77"/>
      <c r="R110" s="77"/>
      <c r="S110" s="77"/>
      <c r="T110" s="77"/>
      <c r="U110" s="77"/>
      <c r="V110" s="77"/>
      <c r="W110" s="77"/>
      <c r="X110" s="77"/>
      <c r="Y110" s="77"/>
      <c r="Z110" s="77"/>
      <c r="AA110" s="77"/>
      <c r="AB110" s="77"/>
      <c r="AC110" s="77"/>
      <c r="AD110" s="77"/>
      <c r="AE110" s="77"/>
      <c r="AF110" s="77"/>
      <c r="AG110" s="77"/>
      <c r="AH110" s="77"/>
      <c r="AI110" s="77"/>
      <c r="AJ110" s="77"/>
      <c r="AK110" s="77"/>
      <c r="AL110" s="77"/>
      <c r="AM110" s="77"/>
      <c r="AN110" s="77"/>
      <c r="AO110" s="77"/>
      <c r="AP110" s="77"/>
      <c r="AQ110" s="77"/>
      <c r="AR110" s="77"/>
      <c r="AS110" s="77"/>
      <c r="AT110" s="77"/>
      <c r="AU110" s="77"/>
      <c r="AV110" s="77"/>
      <c r="AW110" s="77"/>
      <c r="AX110" s="77"/>
      <c r="AY110" s="77"/>
      <c r="AZ110" s="77"/>
      <c r="BA110" s="77"/>
      <c r="BB110" s="77"/>
      <c r="BC110" s="78"/>
      <c r="HZ110" s="18"/>
      <c r="IA110" s="18">
        <v>98</v>
      </c>
      <c r="IB110" s="18" t="s">
        <v>260</v>
      </c>
      <c r="IC110" s="18" t="s">
        <v>168</v>
      </c>
      <c r="ID110" s="18"/>
    </row>
    <row r="111" spans="1:239" s="17" customFormat="1" ht="78.75">
      <c r="A111" s="51">
        <v>99</v>
      </c>
      <c r="B111" s="52" t="s">
        <v>261</v>
      </c>
      <c r="C111" s="53" t="s">
        <v>169</v>
      </c>
      <c r="D111" s="54">
        <v>775</v>
      </c>
      <c r="E111" s="55" t="s">
        <v>136</v>
      </c>
      <c r="F111" s="56">
        <v>56.2</v>
      </c>
      <c r="G111" s="57"/>
      <c r="H111" s="58"/>
      <c r="I111" s="59" t="s">
        <v>34</v>
      </c>
      <c r="J111" s="60">
        <f t="shared" si="0"/>
        <v>1</v>
      </c>
      <c r="K111" s="58" t="s">
        <v>35</v>
      </c>
      <c r="L111" s="58" t="s">
        <v>4</v>
      </c>
      <c r="M111" s="45"/>
      <c r="N111" s="44"/>
      <c r="O111" s="44"/>
      <c r="P111" s="46"/>
      <c r="Q111" s="44"/>
      <c r="R111" s="44"/>
      <c r="S111" s="46"/>
      <c r="T111" s="46"/>
      <c r="U111" s="46"/>
      <c r="V111" s="46"/>
      <c r="W111" s="46"/>
      <c r="X111" s="46"/>
      <c r="Y111" s="46"/>
      <c r="Z111" s="46"/>
      <c r="AA111" s="46"/>
      <c r="AB111" s="46"/>
      <c r="AC111" s="46"/>
      <c r="AD111" s="46"/>
      <c r="AE111" s="46"/>
      <c r="AF111" s="46"/>
      <c r="AG111" s="46"/>
      <c r="AH111" s="46"/>
      <c r="AI111" s="46"/>
      <c r="AJ111" s="46"/>
      <c r="AK111" s="46"/>
      <c r="AL111" s="46"/>
      <c r="AM111" s="46"/>
      <c r="AN111" s="46"/>
      <c r="AO111" s="46"/>
      <c r="AP111" s="46"/>
      <c r="AQ111" s="46"/>
      <c r="AR111" s="46"/>
      <c r="AS111" s="46"/>
      <c r="AT111" s="46"/>
      <c r="AU111" s="46"/>
      <c r="AV111" s="46"/>
      <c r="AW111" s="46"/>
      <c r="AX111" s="46"/>
      <c r="AY111" s="46"/>
      <c r="AZ111" s="47"/>
      <c r="BA111" s="48">
        <f t="shared" si="1"/>
        <v>43555</v>
      </c>
      <c r="BB111" s="49">
        <f t="shared" si="2"/>
        <v>43555</v>
      </c>
      <c r="BC111" s="71" t="str">
        <f t="shared" si="3"/>
        <v>INR  Forty Three Thousand Five Hundred &amp; Fifty Five  Only</v>
      </c>
      <c r="HZ111" s="18"/>
      <c r="IA111" s="18">
        <v>99</v>
      </c>
      <c r="IB111" s="18" t="s">
        <v>261</v>
      </c>
      <c r="IC111" s="18" t="s">
        <v>169</v>
      </c>
      <c r="ID111" s="18">
        <v>775</v>
      </c>
      <c r="IE111" s="17" t="s">
        <v>136</v>
      </c>
    </row>
    <row r="112" spans="1:238" s="17" customFormat="1" ht="15.75">
      <c r="A112" s="51">
        <v>100</v>
      </c>
      <c r="B112" s="52" t="s">
        <v>209</v>
      </c>
      <c r="C112" s="53" t="s">
        <v>170</v>
      </c>
      <c r="D112" s="75"/>
      <c r="E112" s="76"/>
      <c r="F112" s="76"/>
      <c r="G112" s="76"/>
      <c r="H112" s="76"/>
      <c r="I112" s="76"/>
      <c r="J112" s="76"/>
      <c r="K112" s="76"/>
      <c r="L112" s="76"/>
      <c r="M112" s="76"/>
      <c r="N112" s="77"/>
      <c r="O112" s="77"/>
      <c r="P112" s="77"/>
      <c r="Q112" s="77"/>
      <c r="R112" s="77"/>
      <c r="S112" s="77"/>
      <c r="T112" s="77"/>
      <c r="U112" s="77"/>
      <c r="V112" s="77"/>
      <c r="W112" s="77"/>
      <c r="X112" s="77"/>
      <c r="Y112" s="77"/>
      <c r="Z112" s="77"/>
      <c r="AA112" s="77"/>
      <c r="AB112" s="77"/>
      <c r="AC112" s="77"/>
      <c r="AD112" s="77"/>
      <c r="AE112" s="77"/>
      <c r="AF112" s="77"/>
      <c r="AG112" s="77"/>
      <c r="AH112" s="77"/>
      <c r="AI112" s="77"/>
      <c r="AJ112" s="77"/>
      <c r="AK112" s="77"/>
      <c r="AL112" s="77"/>
      <c r="AM112" s="77"/>
      <c r="AN112" s="77"/>
      <c r="AO112" s="77"/>
      <c r="AP112" s="77"/>
      <c r="AQ112" s="77"/>
      <c r="AR112" s="77"/>
      <c r="AS112" s="77"/>
      <c r="AT112" s="77"/>
      <c r="AU112" s="77"/>
      <c r="AV112" s="77"/>
      <c r="AW112" s="77"/>
      <c r="AX112" s="77"/>
      <c r="AY112" s="77"/>
      <c r="AZ112" s="77"/>
      <c r="BA112" s="77"/>
      <c r="BB112" s="77"/>
      <c r="BC112" s="78"/>
      <c r="HZ112" s="18"/>
      <c r="IA112" s="18">
        <v>100</v>
      </c>
      <c r="IB112" s="18" t="s">
        <v>209</v>
      </c>
      <c r="IC112" s="18" t="s">
        <v>170</v>
      </c>
      <c r="ID112" s="18"/>
    </row>
    <row r="113" spans="1:238" s="17" customFormat="1" ht="47.25">
      <c r="A113" s="51">
        <v>101</v>
      </c>
      <c r="B113" s="52" t="s">
        <v>262</v>
      </c>
      <c r="C113" s="53" t="s">
        <v>171</v>
      </c>
      <c r="D113" s="75"/>
      <c r="E113" s="76"/>
      <c r="F113" s="76"/>
      <c r="G113" s="76"/>
      <c r="H113" s="76"/>
      <c r="I113" s="76"/>
      <c r="J113" s="76"/>
      <c r="K113" s="76"/>
      <c r="L113" s="76"/>
      <c r="M113" s="76"/>
      <c r="N113" s="77"/>
      <c r="O113" s="77"/>
      <c r="P113" s="77"/>
      <c r="Q113" s="77"/>
      <c r="R113" s="77"/>
      <c r="S113" s="77"/>
      <c r="T113" s="77"/>
      <c r="U113" s="77"/>
      <c r="V113" s="77"/>
      <c r="W113" s="77"/>
      <c r="X113" s="77"/>
      <c r="Y113" s="77"/>
      <c r="Z113" s="77"/>
      <c r="AA113" s="77"/>
      <c r="AB113" s="77"/>
      <c r="AC113" s="77"/>
      <c r="AD113" s="77"/>
      <c r="AE113" s="77"/>
      <c r="AF113" s="77"/>
      <c r="AG113" s="77"/>
      <c r="AH113" s="77"/>
      <c r="AI113" s="77"/>
      <c r="AJ113" s="77"/>
      <c r="AK113" s="77"/>
      <c r="AL113" s="77"/>
      <c r="AM113" s="77"/>
      <c r="AN113" s="77"/>
      <c r="AO113" s="77"/>
      <c r="AP113" s="77"/>
      <c r="AQ113" s="77"/>
      <c r="AR113" s="77"/>
      <c r="AS113" s="77"/>
      <c r="AT113" s="77"/>
      <c r="AU113" s="77"/>
      <c r="AV113" s="77"/>
      <c r="AW113" s="77"/>
      <c r="AX113" s="77"/>
      <c r="AY113" s="77"/>
      <c r="AZ113" s="77"/>
      <c r="BA113" s="77"/>
      <c r="BB113" s="77"/>
      <c r="BC113" s="78"/>
      <c r="HZ113" s="18"/>
      <c r="IA113" s="18">
        <v>101</v>
      </c>
      <c r="IB113" s="18" t="s">
        <v>262</v>
      </c>
      <c r="IC113" s="18" t="s">
        <v>171</v>
      </c>
      <c r="ID113" s="18"/>
    </row>
    <row r="114" spans="1:239" s="17" customFormat="1" ht="31.5">
      <c r="A114" s="51">
        <v>102</v>
      </c>
      <c r="B114" s="52" t="s">
        <v>263</v>
      </c>
      <c r="C114" s="53" t="s">
        <v>172</v>
      </c>
      <c r="D114" s="54">
        <v>100</v>
      </c>
      <c r="E114" s="55" t="s">
        <v>136</v>
      </c>
      <c r="F114" s="56">
        <v>342.35</v>
      </c>
      <c r="G114" s="57"/>
      <c r="H114" s="58"/>
      <c r="I114" s="59" t="s">
        <v>34</v>
      </c>
      <c r="J114" s="60">
        <f t="shared" si="0"/>
        <v>1</v>
      </c>
      <c r="K114" s="58" t="s">
        <v>35</v>
      </c>
      <c r="L114" s="58" t="s">
        <v>4</v>
      </c>
      <c r="M114" s="45"/>
      <c r="N114" s="44"/>
      <c r="O114" s="44"/>
      <c r="P114" s="46"/>
      <c r="Q114" s="44"/>
      <c r="R114" s="44"/>
      <c r="S114" s="46"/>
      <c r="T114" s="46"/>
      <c r="U114" s="46"/>
      <c r="V114" s="46"/>
      <c r="W114" s="46"/>
      <c r="X114" s="46"/>
      <c r="Y114" s="46"/>
      <c r="Z114" s="46"/>
      <c r="AA114" s="46"/>
      <c r="AB114" s="46"/>
      <c r="AC114" s="46"/>
      <c r="AD114" s="46"/>
      <c r="AE114" s="46"/>
      <c r="AF114" s="46"/>
      <c r="AG114" s="46"/>
      <c r="AH114" s="46"/>
      <c r="AI114" s="46"/>
      <c r="AJ114" s="46"/>
      <c r="AK114" s="46"/>
      <c r="AL114" s="46"/>
      <c r="AM114" s="46"/>
      <c r="AN114" s="46"/>
      <c r="AO114" s="46"/>
      <c r="AP114" s="46"/>
      <c r="AQ114" s="46"/>
      <c r="AR114" s="46"/>
      <c r="AS114" s="46"/>
      <c r="AT114" s="46"/>
      <c r="AU114" s="46"/>
      <c r="AV114" s="46"/>
      <c r="AW114" s="46"/>
      <c r="AX114" s="46"/>
      <c r="AY114" s="46"/>
      <c r="AZ114" s="47"/>
      <c r="BA114" s="48">
        <f t="shared" si="1"/>
        <v>34235</v>
      </c>
      <c r="BB114" s="49">
        <f t="shared" si="2"/>
        <v>34235</v>
      </c>
      <c r="BC114" s="71" t="str">
        <f t="shared" si="3"/>
        <v>INR  Thirty Four Thousand Two Hundred &amp; Thirty Five  Only</v>
      </c>
      <c r="HZ114" s="18"/>
      <c r="IA114" s="18">
        <v>102</v>
      </c>
      <c r="IB114" s="18" t="s">
        <v>263</v>
      </c>
      <c r="IC114" s="18" t="s">
        <v>172</v>
      </c>
      <c r="ID114" s="18">
        <v>100</v>
      </c>
      <c r="IE114" s="17" t="s">
        <v>136</v>
      </c>
    </row>
    <row r="115" spans="1:238" s="17" customFormat="1" ht="63">
      <c r="A115" s="51">
        <v>103</v>
      </c>
      <c r="B115" s="52" t="s">
        <v>264</v>
      </c>
      <c r="C115" s="53" t="s">
        <v>173</v>
      </c>
      <c r="D115" s="75"/>
      <c r="E115" s="76"/>
      <c r="F115" s="76"/>
      <c r="G115" s="76"/>
      <c r="H115" s="76"/>
      <c r="I115" s="76"/>
      <c r="J115" s="76"/>
      <c r="K115" s="76"/>
      <c r="L115" s="76"/>
      <c r="M115" s="76"/>
      <c r="N115" s="77"/>
      <c r="O115" s="77"/>
      <c r="P115" s="77"/>
      <c r="Q115" s="77"/>
      <c r="R115" s="77"/>
      <c r="S115" s="77"/>
      <c r="T115" s="77"/>
      <c r="U115" s="77"/>
      <c r="V115" s="77"/>
      <c r="W115" s="77"/>
      <c r="X115" s="77"/>
      <c r="Y115" s="77"/>
      <c r="Z115" s="77"/>
      <c r="AA115" s="77"/>
      <c r="AB115" s="77"/>
      <c r="AC115" s="77"/>
      <c r="AD115" s="77"/>
      <c r="AE115" s="77"/>
      <c r="AF115" s="77"/>
      <c r="AG115" s="77"/>
      <c r="AH115" s="77"/>
      <c r="AI115" s="77"/>
      <c r="AJ115" s="77"/>
      <c r="AK115" s="77"/>
      <c r="AL115" s="77"/>
      <c r="AM115" s="77"/>
      <c r="AN115" s="77"/>
      <c r="AO115" s="77"/>
      <c r="AP115" s="77"/>
      <c r="AQ115" s="77"/>
      <c r="AR115" s="77"/>
      <c r="AS115" s="77"/>
      <c r="AT115" s="77"/>
      <c r="AU115" s="77"/>
      <c r="AV115" s="77"/>
      <c r="AW115" s="77"/>
      <c r="AX115" s="77"/>
      <c r="AY115" s="77"/>
      <c r="AZ115" s="77"/>
      <c r="BA115" s="77"/>
      <c r="BB115" s="77"/>
      <c r="BC115" s="78"/>
      <c r="HZ115" s="18"/>
      <c r="IA115" s="18">
        <v>103</v>
      </c>
      <c r="IB115" s="18" t="s">
        <v>264</v>
      </c>
      <c r="IC115" s="18" t="s">
        <v>173</v>
      </c>
      <c r="ID115" s="18"/>
    </row>
    <row r="116" spans="1:239" s="17" customFormat="1" ht="31.5">
      <c r="A116" s="51">
        <v>104</v>
      </c>
      <c r="B116" s="52" t="s">
        <v>265</v>
      </c>
      <c r="C116" s="53" t="s">
        <v>174</v>
      </c>
      <c r="D116" s="54">
        <v>100</v>
      </c>
      <c r="E116" s="55" t="s">
        <v>136</v>
      </c>
      <c r="F116" s="56">
        <v>447.61</v>
      </c>
      <c r="G116" s="57"/>
      <c r="H116" s="58"/>
      <c r="I116" s="59" t="s">
        <v>34</v>
      </c>
      <c r="J116" s="60">
        <f t="shared" si="0"/>
        <v>1</v>
      </c>
      <c r="K116" s="58" t="s">
        <v>35</v>
      </c>
      <c r="L116" s="58" t="s">
        <v>4</v>
      </c>
      <c r="M116" s="45"/>
      <c r="N116" s="44"/>
      <c r="O116" s="44"/>
      <c r="P116" s="46"/>
      <c r="Q116" s="44"/>
      <c r="R116" s="44"/>
      <c r="S116" s="46"/>
      <c r="T116" s="46"/>
      <c r="U116" s="46"/>
      <c r="V116" s="46"/>
      <c r="W116" s="46"/>
      <c r="X116" s="46"/>
      <c r="Y116" s="46"/>
      <c r="Z116" s="46"/>
      <c r="AA116" s="46"/>
      <c r="AB116" s="46"/>
      <c r="AC116" s="46"/>
      <c r="AD116" s="46"/>
      <c r="AE116" s="46"/>
      <c r="AF116" s="46"/>
      <c r="AG116" s="46"/>
      <c r="AH116" s="46"/>
      <c r="AI116" s="46"/>
      <c r="AJ116" s="46"/>
      <c r="AK116" s="46"/>
      <c r="AL116" s="46"/>
      <c r="AM116" s="46"/>
      <c r="AN116" s="46"/>
      <c r="AO116" s="46"/>
      <c r="AP116" s="46"/>
      <c r="AQ116" s="46"/>
      <c r="AR116" s="46"/>
      <c r="AS116" s="46"/>
      <c r="AT116" s="46"/>
      <c r="AU116" s="46"/>
      <c r="AV116" s="46"/>
      <c r="AW116" s="46"/>
      <c r="AX116" s="46"/>
      <c r="AY116" s="46"/>
      <c r="AZ116" s="47"/>
      <c r="BA116" s="48">
        <f t="shared" si="1"/>
        <v>44761</v>
      </c>
      <c r="BB116" s="49">
        <f t="shared" si="2"/>
        <v>44761</v>
      </c>
      <c r="BC116" s="71" t="str">
        <f t="shared" si="3"/>
        <v>INR  Forty Four Thousand Seven Hundred &amp; Sixty One  Only</v>
      </c>
      <c r="HZ116" s="18"/>
      <c r="IA116" s="18">
        <v>104</v>
      </c>
      <c r="IB116" s="18" t="s">
        <v>265</v>
      </c>
      <c r="IC116" s="18" t="s">
        <v>174</v>
      </c>
      <c r="ID116" s="18">
        <v>100</v>
      </c>
      <c r="IE116" s="17" t="s">
        <v>136</v>
      </c>
    </row>
    <row r="117" spans="1:239" s="17" customFormat="1" ht="15.75">
      <c r="A117" s="51">
        <v>105</v>
      </c>
      <c r="B117" s="52" t="s">
        <v>266</v>
      </c>
      <c r="C117" s="53" t="s">
        <v>175</v>
      </c>
      <c r="D117" s="75"/>
      <c r="E117" s="76"/>
      <c r="F117" s="76"/>
      <c r="G117" s="76"/>
      <c r="H117" s="76"/>
      <c r="I117" s="76"/>
      <c r="J117" s="76"/>
      <c r="K117" s="76"/>
      <c r="L117" s="76"/>
      <c r="M117" s="76"/>
      <c r="N117" s="77"/>
      <c r="O117" s="77"/>
      <c r="P117" s="77"/>
      <c r="Q117" s="77"/>
      <c r="R117" s="77"/>
      <c r="S117" s="77"/>
      <c r="T117" s="77"/>
      <c r="U117" s="77"/>
      <c r="V117" s="77"/>
      <c r="W117" s="77"/>
      <c r="X117" s="77"/>
      <c r="Y117" s="77"/>
      <c r="Z117" s="77"/>
      <c r="AA117" s="77"/>
      <c r="AB117" s="77"/>
      <c r="AC117" s="77"/>
      <c r="AD117" s="77"/>
      <c r="AE117" s="77"/>
      <c r="AF117" s="77"/>
      <c r="AG117" s="77"/>
      <c r="AH117" s="77"/>
      <c r="AI117" s="77"/>
      <c r="AJ117" s="77"/>
      <c r="AK117" s="77"/>
      <c r="AL117" s="77"/>
      <c r="AM117" s="77"/>
      <c r="AN117" s="77"/>
      <c r="AO117" s="77"/>
      <c r="AP117" s="77"/>
      <c r="AQ117" s="77"/>
      <c r="AR117" s="77"/>
      <c r="AS117" s="77"/>
      <c r="AT117" s="77"/>
      <c r="AU117" s="77"/>
      <c r="AV117" s="77"/>
      <c r="AW117" s="77"/>
      <c r="AX117" s="77"/>
      <c r="AY117" s="77"/>
      <c r="AZ117" s="77"/>
      <c r="BA117" s="77"/>
      <c r="BB117" s="77"/>
      <c r="BC117" s="78"/>
      <c r="HZ117" s="18"/>
      <c r="IA117" s="18">
        <v>105</v>
      </c>
      <c r="IB117" s="18" t="s">
        <v>266</v>
      </c>
      <c r="IC117" s="18" t="s">
        <v>175</v>
      </c>
      <c r="ID117" s="18"/>
      <c r="IE117" s="22"/>
    </row>
    <row r="118" spans="1:239" s="17" customFormat="1" ht="94.5">
      <c r="A118" s="51">
        <v>106</v>
      </c>
      <c r="B118" s="52" t="s">
        <v>267</v>
      </c>
      <c r="C118" s="53" t="s">
        <v>176</v>
      </c>
      <c r="D118" s="54">
        <v>1015</v>
      </c>
      <c r="E118" s="55" t="s">
        <v>136</v>
      </c>
      <c r="F118" s="56">
        <v>542.74</v>
      </c>
      <c r="G118" s="57"/>
      <c r="H118" s="58"/>
      <c r="I118" s="59" t="s">
        <v>34</v>
      </c>
      <c r="J118" s="60">
        <f t="shared" si="0"/>
        <v>1</v>
      </c>
      <c r="K118" s="58" t="s">
        <v>35</v>
      </c>
      <c r="L118" s="58" t="s">
        <v>4</v>
      </c>
      <c r="M118" s="45"/>
      <c r="N118" s="44"/>
      <c r="O118" s="44"/>
      <c r="P118" s="46"/>
      <c r="Q118" s="44"/>
      <c r="R118" s="44"/>
      <c r="S118" s="46"/>
      <c r="T118" s="46"/>
      <c r="U118" s="46"/>
      <c r="V118" s="46"/>
      <c r="W118" s="46"/>
      <c r="X118" s="46"/>
      <c r="Y118" s="46"/>
      <c r="Z118" s="46"/>
      <c r="AA118" s="46"/>
      <c r="AB118" s="46"/>
      <c r="AC118" s="46"/>
      <c r="AD118" s="46"/>
      <c r="AE118" s="46"/>
      <c r="AF118" s="46"/>
      <c r="AG118" s="46"/>
      <c r="AH118" s="46"/>
      <c r="AI118" s="46"/>
      <c r="AJ118" s="46"/>
      <c r="AK118" s="46"/>
      <c r="AL118" s="46"/>
      <c r="AM118" s="46"/>
      <c r="AN118" s="46"/>
      <c r="AO118" s="46"/>
      <c r="AP118" s="46"/>
      <c r="AQ118" s="46"/>
      <c r="AR118" s="46"/>
      <c r="AS118" s="46"/>
      <c r="AT118" s="46"/>
      <c r="AU118" s="46"/>
      <c r="AV118" s="46"/>
      <c r="AW118" s="46"/>
      <c r="AX118" s="46"/>
      <c r="AY118" s="46"/>
      <c r="AZ118" s="47"/>
      <c r="BA118" s="48">
        <f t="shared" si="1"/>
        <v>550881</v>
      </c>
      <c r="BB118" s="49">
        <f t="shared" si="2"/>
        <v>550881</v>
      </c>
      <c r="BC118" s="71" t="str">
        <f t="shared" si="3"/>
        <v>INR  Five Lakh Fifty Thousand Eight Hundred &amp; Eighty One  Only</v>
      </c>
      <c r="HZ118" s="18"/>
      <c r="IA118" s="18">
        <v>106</v>
      </c>
      <c r="IB118" s="18" t="s">
        <v>267</v>
      </c>
      <c r="IC118" s="18" t="s">
        <v>176</v>
      </c>
      <c r="ID118" s="18">
        <v>1015</v>
      </c>
      <c r="IE118" s="17" t="s">
        <v>136</v>
      </c>
    </row>
    <row r="119" spans="1:238" s="17" customFormat="1" ht="37.5" customHeight="1">
      <c r="A119" s="51">
        <v>107</v>
      </c>
      <c r="B119" s="52" t="s">
        <v>268</v>
      </c>
      <c r="C119" s="53" t="s">
        <v>177</v>
      </c>
      <c r="D119" s="75"/>
      <c r="E119" s="76"/>
      <c r="F119" s="76"/>
      <c r="G119" s="76"/>
      <c r="H119" s="76"/>
      <c r="I119" s="76"/>
      <c r="J119" s="76"/>
      <c r="K119" s="76"/>
      <c r="L119" s="76"/>
      <c r="M119" s="76"/>
      <c r="N119" s="77"/>
      <c r="O119" s="77"/>
      <c r="P119" s="77"/>
      <c r="Q119" s="77"/>
      <c r="R119" s="77"/>
      <c r="S119" s="77"/>
      <c r="T119" s="77"/>
      <c r="U119" s="77"/>
      <c r="V119" s="77"/>
      <c r="W119" s="77"/>
      <c r="X119" s="77"/>
      <c r="Y119" s="77"/>
      <c r="Z119" s="77"/>
      <c r="AA119" s="77"/>
      <c r="AB119" s="77"/>
      <c r="AC119" s="77"/>
      <c r="AD119" s="77"/>
      <c r="AE119" s="77"/>
      <c r="AF119" s="77"/>
      <c r="AG119" s="77"/>
      <c r="AH119" s="77"/>
      <c r="AI119" s="77"/>
      <c r="AJ119" s="77"/>
      <c r="AK119" s="77"/>
      <c r="AL119" s="77"/>
      <c r="AM119" s="77"/>
      <c r="AN119" s="77"/>
      <c r="AO119" s="77"/>
      <c r="AP119" s="77"/>
      <c r="AQ119" s="77"/>
      <c r="AR119" s="77"/>
      <c r="AS119" s="77"/>
      <c r="AT119" s="77"/>
      <c r="AU119" s="77"/>
      <c r="AV119" s="77"/>
      <c r="AW119" s="77"/>
      <c r="AX119" s="77"/>
      <c r="AY119" s="77"/>
      <c r="AZ119" s="77"/>
      <c r="BA119" s="77"/>
      <c r="BB119" s="77"/>
      <c r="BC119" s="78"/>
      <c r="HZ119" s="18"/>
      <c r="IA119" s="18">
        <v>107</v>
      </c>
      <c r="IB119" s="24" t="s">
        <v>268</v>
      </c>
      <c r="IC119" s="18" t="s">
        <v>177</v>
      </c>
      <c r="ID119" s="18"/>
    </row>
    <row r="120" spans="1:239" s="17" customFormat="1" ht="92.25" customHeight="1">
      <c r="A120" s="51">
        <v>108</v>
      </c>
      <c r="B120" s="52" t="s">
        <v>269</v>
      </c>
      <c r="C120" s="53" t="s">
        <v>178</v>
      </c>
      <c r="D120" s="54">
        <v>1177</v>
      </c>
      <c r="E120" s="55" t="s">
        <v>270</v>
      </c>
      <c r="F120" s="56">
        <v>41.21</v>
      </c>
      <c r="G120" s="57"/>
      <c r="H120" s="58"/>
      <c r="I120" s="59" t="s">
        <v>34</v>
      </c>
      <c r="J120" s="60">
        <f t="shared" si="0"/>
        <v>1</v>
      </c>
      <c r="K120" s="58" t="s">
        <v>35</v>
      </c>
      <c r="L120" s="58" t="s">
        <v>4</v>
      </c>
      <c r="M120" s="45"/>
      <c r="N120" s="44"/>
      <c r="O120" s="44"/>
      <c r="P120" s="46"/>
      <c r="Q120" s="44"/>
      <c r="R120" s="44"/>
      <c r="S120" s="46"/>
      <c r="T120" s="46"/>
      <c r="U120" s="46"/>
      <c r="V120" s="46"/>
      <c r="W120" s="46"/>
      <c r="X120" s="46"/>
      <c r="Y120" s="46"/>
      <c r="Z120" s="46"/>
      <c r="AA120" s="46"/>
      <c r="AB120" s="46"/>
      <c r="AC120" s="46"/>
      <c r="AD120" s="46"/>
      <c r="AE120" s="46"/>
      <c r="AF120" s="46"/>
      <c r="AG120" s="46"/>
      <c r="AH120" s="46"/>
      <c r="AI120" s="46"/>
      <c r="AJ120" s="46"/>
      <c r="AK120" s="46"/>
      <c r="AL120" s="46"/>
      <c r="AM120" s="46"/>
      <c r="AN120" s="46"/>
      <c r="AO120" s="46"/>
      <c r="AP120" s="46"/>
      <c r="AQ120" s="46"/>
      <c r="AR120" s="46"/>
      <c r="AS120" s="46"/>
      <c r="AT120" s="46"/>
      <c r="AU120" s="46"/>
      <c r="AV120" s="46"/>
      <c r="AW120" s="46"/>
      <c r="AX120" s="46"/>
      <c r="AY120" s="46"/>
      <c r="AZ120" s="47"/>
      <c r="BA120" s="48">
        <f t="shared" si="1"/>
        <v>48504</v>
      </c>
      <c r="BB120" s="49">
        <f t="shared" si="2"/>
        <v>48504</v>
      </c>
      <c r="BC120" s="71" t="str">
        <f t="shared" si="3"/>
        <v>INR  Forty Eight Thousand Five Hundred &amp; Four  Only</v>
      </c>
      <c r="HZ120" s="18"/>
      <c r="IA120" s="18">
        <v>108</v>
      </c>
      <c r="IB120" s="24" t="s">
        <v>269</v>
      </c>
      <c r="IC120" s="18" t="s">
        <v>178</v>
      </c>
      <c r="ID120" s="18">
        <v>1177</v>
      </c>
      <c r="IE120" s="17" t="s">
        <v>270</v>
      </c>
    </row>
    <row r="121" spans="1:237" ht="37.5">
      <c r="A121" s="26" t="s">
        <v>36</v>
      </c>
      <c r="B121" s="27"/>
      <c r="C121" s="28"/>
      <c r="D121" s="32"/>
      <c r="E121" s="32"/>
      <c r="F121" s="32"/>
      <c r="G121" s="32"/>
      <c r="H121" s="33"/>
      <c r="I121" s="33"/>
      <c r="J121" s="33"/>
      <c r="K121" s="33"/>
      <c r="L121" s="34"/>
      <c r="M121" s="35"/>
      <c r="N121" s="35"/>
      <c r="O121" s="35"/>
      <c r="P121" s="35"/>
      <c r="Q121" s="35"/>
      <c r="R121" s="35"/>
      <c r="S121" s="35"/>
      <c r="T121" s="35"/>
      <c r="U121" s="35"/>
      <c r="V121" s="35"/>
      <c r="W121" s="35"/>
      <c r="X121" s="35"/>
      <c r="Y121" s="35"/>
      <c r="Z121" s="35"/>
      <c r="AA121" s="35"/>
      <c r="AB121" s="35"/>
      <c r="AC121" s="35"/>
      <c r="AD121" s="35"/>
      <c r="AE121" s="35"/>
      <c r="AF121" s="35"/>
      <c r="AG121" s="35"/>
      <c r="AH121" s="35"/>
      <c r="AI121" s="35"/>
      <c r="AJ121" s="35"/>
      <c r="AK121" s="35"/>
      <c r="AL121" s="35"/>
      <c r="AM121" s="35"/>
      <c r="AN121" s="35"/>
      <c r="AO121" s="35"/>
      <c r="AP121" s="35"/>
      <c r="AQ121" s="35"/>
      <c r="AR121" s="35"/>
      <c r="AS121" s="35"/>
      <c r="AT121" s="35"/>
      <c r="AU121" s="35"/>
      <c r="AV121" s="35"/>
      <c r="AW121" s="35"/>
      <c r="AX121" s="35"/>
      <c r="AY121" s="35"/>
      <c r="AZ121" s="35"/>
      <c r="BA121" s="65">
        <f>SUM(BA13:BA120)</f>
        <v>3070140</v>
      </c>
      <c r="BB121" s="36">
        <f>SUM(BB15:BB120)</f>
        <v>3070140</v>
      </c>
      <c r="BC121" s="72" t="str">
        <f>SpellNumber(L121,BA121)</f>
        <v>  Thirty Lakh Seventy Thousand One Hundred &amp; Forty  Only</v>
      </c>
      <c r="BG121" s="66"/>
      <c r="IA121" s="3" t="s">
        <v>36</v>
      </c>
      <c r="IC121" s="3">
        <v>29911889</v>
      </c>
    </row>
    <row r="122" spans="1:237" ht="36.75" customHeight="1">
      <c r="A122" s="25" t="s">
        <v>37</v>
      </c>
      <c r="B122" s="29"/>
      <c r="C122" s="30"/>
      <c r="D122" s="63"/>
      <c r="E122" s="38" t="s">
        <v>42</v>
      </c>
      <c r="F122" s="31"/>
      <c r="G122" s="39"/>
      <c r="H122" s="40"/>
      <c r="I122" s="40"/>
      <c r="J122" s="40"/>
      <c r="K122" s="37"/>
      <c r="L122" s="41"/>
      <c r="M122" s="42"/>
      <c r="N122" s="35"/>
      <c r="O122" s="35"/>
      <c r="P122" s="35"/>
      <c r="Q122" s="35"/>
      <c r="R122" s="35"/>
      <c r="S122" s="35"/>
      <c r="T122" s="35"/>
      <c r="U122" s="35"/>
      <c r="V122" s="35"/>
      <c r="W122" s="35"/>
      <c r="X122" s="35"/>
      <c r="Y122" s="35"/>
      <c r="Z122" s="35"/>
      <c r="AA122" s="35"/>
      <c r="AB122" s="35"/>
      <c r="AC122" s="35"/>
      <c r="AD122" s="35"/>
      <c r="AE122" s="35"/>
      <c r="AF122" s="35"/>
      <c r="AG122" s="35"/>
      <c r="AH122" s="35"/>
      <c r="AI122" s="35"/>
      <c r="AJ122" s="35"/>
      <c r="AK122" s="35"/>
      <c r="AL122" s="35"/>
      <c r="AM122" s="35"/>
      <c r="AN122" s="35"/>
      <c r="AO122" s="35"/>
      <c r="AP122" s="35"/>
      <c r="AQ122" s="35"/>
      <c r="AR122" s="35"/>
      <c r="AS122" s="35"/>
      <c r="AT122" s="35"/>
      <c r="AU122" s="35"/>
      <c r="AV122" s="35"/>
      <c r="AW122" s="35"/>
      <c r="AX122" s="35"/>
      <c r="AY122" s="35"/>
      <c r="AZ122" s="35"/>
      <c r="BA122" s="64">
        <f>IF(ISBLANK(F122),0,IF(E122="Excess (+)",ROUND(BA121+(BA121*F122),0),IF(E122="Less (-)",ROUND(BA121+(BA121*F122*(-1)),0),IF(E122="At Par",BA121,0))))</f>
        <v>0</v>
      </c>
      <c r="BB122" s="43">
        <f>ROUND(BA122,0)</f>
        <v>0</v>
      </c>
      <c r="BC122" s="73" t="str">
        <f>SpellNumber($E$2,BB122)</f>
        <v>INR Zero Only</v>
      </c>
      <c r="IA122" s="3" t="s">
        <v>37</v>
      </c>
      <c r="IC122" s="3" t="s">
        <v>98</v>
      </c>
    </row>
    <row r="123" spans="1:237" ht="33.75" customHeight="1">
      <c r="A123" s="19" t="s">
        <v>38</v>
      </c>
      <c r="B123" s="19"/>
      <c r="C123" s="79" t="str">
        <f>BC122</f>
        <v>INR Zero Only</v>
      </c>
      <c r="D123" s="80"/>
      <c r="E123" s="80"/>
      <c r="F123" s="80"/>
      <c r="G123" s="80"/>
      <c r="H123" s="80"/>
      <c r="I123" s="80"/>
      <c r="J123" s="80"/>
      <c r="K123" s="80"/>
      <c r="L123" s="80"/>
      <c r="M123" s="80"/>
      <c r="N123" s="80"/>
      <c r="O123" s="80"/>
      <c r="P123" s="80"/>
      <c r="Q123" s="80"/>
      <c r="R123" s="80"/>
      <c r="S123" s="80"/>
      <c r="T123" s="80"/>
      <c r="U123" s="80"/>
      <c r="V123" s="80"/>
      <c r="W123" s="80"/>
      <c r="X123" s="80"/>
      <c r="Y123" s="80"/>
      <c r="Z123" s="80"/>
      <c r="AA123" s="80"/>
      <c r="AB123" s="80"/>
      <c r="AC123" s="80"/>
      <c r="AD123" s="80"/>
      <c r="AE123" s="80"/>
      <c r="AF123" s="80"/>
      <c r="AG123" s="80"/>
      <c r="AH123" s="80"/>
      <c r="AI123" s="80"/>
      <c r="AJ123" s="80"/>
      <c r="AK123" s="80"/>
      <c r="AL123" s="80"/>
      <c r="AM123" s="80"/>
      <c r="AN123" s="80"/>
      <c r="AO123" s="80"/>
      <c r="AP123" s="80"/>
      <c r="AQ123" s="80"/>
      <c r="AR123" s="80"/>
      <c r="AS123" s="80"/>
      <c r="AT123" s="80"/>
      <c r="AU123" s="80"/>
      <c r="AV123" s="80"/>
      <c r="AW123" s="80"/>
      <c r="AX123" s="80"/>
      <c r="AY123" s="80"/>
      <c r="AZ123" s="80"/>
      <c r="BA123" s="80"/>
      <c r="BB123" s="80"/>
      <c r="BC123" s="81"/>
      <c r="IA123" s="3" t="s">
        <v>38</v>
      </c>
      <c r="IC123" s="3" t="s">
        <v>97</v>
      </c>
    </row>
  </sheetData>
  <sheetProtection password="D850" sheet="1"/>
  <autoFilter ref="A11:BC123"/>
  <mergeCells count="65">
    <mergeCell ref="D16:BC16"/>
    <mergeCell ref="D17:BC17"/>
    <mergeCell ref="D19:BC19"/>
    <mergeCell ref="D21:BC21"/>
    <mergeCell ref="D22:BC22"/>
    <mergeCell ref="D25:BC25"/>
    <mergeCell ref="D27:BC27"/>
    <mergeCell ref="D28:BC28"/>
    <mergeCell ref="D30:BC30"/>
    <mergeCell ref="D32:BC32"/>
    <mergeCell ref="D33:BC33"/>
    <mergeCell ref="D35:BC35"/>
    <mergeCell ref="D36:BC36"/>
    <mergeCell ref="D38:BC38"/>
    <mergeCell ref="D39:BC39"/>
    <mergeCell ref="D41:BC41"/>
    <mergeCell ref="D43:BC43"/>
    <mergeCell ref="D45:BC45"/>
    <mergeCell ref="D46:BC46"/>
    <mergeCell ref="D48:BC48"/>
    <mergeCell ref="D49:BC49"/>
    <mergeCell ref="D51:BC51"/>
    <mergeCell ref="D53:BC53"/>
    <mergeCell ref="D55:BC55"/>
    <mergeCell ref="D56:BC56"/>
    <mergeCell ref="D58:BC58"/>
    <mergeCell ref="D60:BC60"/>
    <mergeCell ref="D62:BC62"/>
    <mergeCell ref="D63:BC63"/>
    <mergeCell ref="D66:BC66"/>
    <mergeCell ref="D95:BC95"/>
    <mergeCell ref="D96:BC96"/>
    <mergeCell ref="D70:BC70"/>
    <mergeCell ref="D72:BC72"/>
    <mergeCell ref="D74:BC74"/>
    <mergeCell ref="D77:BC77"/>
    <mergeCell ref="D80:BC80"/>
    <mergeCell ref="D82:BC82"/>
    <mergeCell ref="D117:BC117"/>
    <mergeCell ref="D99:BC99"/>
    <mergeCell ref="D100:BC100"/>
    <mergeCell ref="D102:BC102"/>
    <mergeCell ref="D103:BC103"/>
    <mergeCell ref="D104:BC104"/>
    <mergeCell ref="D106:BC106"/>
    <mergeCell ref="A9:BC9"/>
    <mergeCell ref="D108:BC108"/>
    <mergeCell ref="D110:BC110"/>
    <mergeCell ref="D112:BC112"/>
    <mergeCell ref="D113:BC113"/>
    <mergeCell ref="D115:BC115"/>
    <mergeCell ref="D84:BC84"/>
    <mergeCell ref="D87:BC87"/>
    <mergeCell ref="D91:BC91"/>
    <mergeCell ref="D93:BC93"/>
    <mergeCell ref="D13:BC13"/>
    <mergeCell ref="D14:BC14"/>
    <mergeCell ref="D119:BC119"/>
    <mergeCell ref="C123:BC123"/>
    <mergeCell ref="A1:L1"/>
    <mergeCell ref="A4:BC4"/>
    <mergeCell ref="A5:BC5"/>
    <mergeCell ref="A6:BC6"/>
    <mergeCell ref="A7:BC7"/>
    <mergeCell ref="B8:BC8"/>
  </mergeCells>
  <dataValidations count="20">
    <dataValidation type="list" allowBlank="1" showErrorMessage="1" sqref="E122">
      <formula1>"Select,Excess (+),Less (-)"</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22">
      <formula1>0</formula1>
      <formula2>99.9</formula2>
    </dataValidation>
    <dataValidation type="list" allowBlank="1" showErrorMessage="1" sqref="D13:D14 K15 D16:D17 K18 D19 K20 D21:D22 K23:K24 D25 K26 D27:D28 K29 D30 K31 D32:D33 K34 D35:D36 K37 D38:D39 K40 D41 K42 D43 K44 D45:D46 K47 D48:D49 K50 D51 K52 D53 K54 D55:D56 K57 D58 K59 D60 K61 D62:D63 K64:K65 D66 K67:K69 D70 K71 D72 K73 D74 K75:K76 D77 K78:K79 D80 K81 D82 K83 D84 K85:K86 D87 K88:K90 D91 K92 D93 K94 D95:D96 K97:K98 D99:D100 K101 D102:D104 K105 D106 K107 D108 K109 D110 K111 D112:D113 K114 D115 K116 D117 K118 K120 D119">
      <formula1>"Partial Conversion,Full Conversion"</formula1>
    </dataValidation>
    <dataValidation type="list" allowBlank="1" showErrorMessage="1" sqref="C2">
      <formula1>"Normal,SingleWindow,Alternate"</formula1>
    </dataValidation>
    <dataValidation type="list" allowBlank="1" showErrorMessage="1" sqref="B2">
      <formula1>"Item Rate,Percentage,Item Wise"</formula1>
    </dataValidation>
    <dataValidation type="list" allowBlank="1" showErrorMessage="1" sqref="D2">
      <formula1>"INR Only,INR and Other Currency"</formula1>
    </dataValidation>
    <dataValidation type="decimal" allowBlank="1" showInputMessage="1" showErrorMessage="1" promptTitle="Rate Entry" prompt="Please enter the Basic Price in Rupees for this item. " errorTitle="Invaid Entry" error="Only Numeric Values are allowed. " sqref="G15:H15 G18:H18 G20:H20 G23:H24 G26:H26 G29:H29 G31:H31 G34:H34 G37:H37 G40:H40 G42:H42 G44:H44 G47:H47 G50:H50 G52:H52 G54:H54 G57:H57 G59:H59 G61:H61 G64:H65 G67:H69 G71:H71 G73:H73 G75:H76 G78:H79 G81:H81 G83:H83 G85:H86 G88:H90 G92:H92 G94:H94 G97:H98 G101:H101 G105:H105 G107:H107 G109:H109 G111:H111 G114:H114 G116:H116 G118:H118 G120:H120">
      <formula1>0</formula1>
      <formula2>999999999999999</formula2>
    </dataValidation>
    <dataValidation allowBlank="1" showInputMessage="1" showErrorMessage="1" promptTitle="Addition / Deduction" prompt="Please Choose the correct One" sqref="J15 J18 J20 J23:J24 J26 J29 J31 J34 J37 J40 J42 J44 J47 J50 J52 J54 J57 J59 J61 J64:J65 J67:J69 J71 J73 J75:J76 J78:J79 J81 J83 J85:J86 J88:J90 J92 J94 J97:J98 J101 J105 J107 J109 J111 J114 J116 J118 J120"/>
    <dataValidation type="list" showErrorMessage="1" sqref="I15 I18 I20 I23:I24 I26 I29 I31 I34 I37 I40 I42 I44 I47 I50 I52 I54 I57 I59 I61 I64:I65 I67:I69 I71 I73 I75:I76 I78:I79 I81 I83 I85:I86 I88:I90 I92 I94 I97:I98 I101 I105 I107 I109 I111 I114 I116 I118 I120">
      <formula1>"Excess(+),Less(-)"</formula1>
    </dataValidation>
    <dataValidation type="decimal" allowBlank="1" showInputMessage="1" showErrorMessage="1" promptTitle="Rate Entry" prompt="Please enter the Other Taxes2 in Rupees for this item. " errorTitle="Invaid Entry" error="Only Numeric Values are allowed. " sqref="N15:O15 N18:O18 N20:O20 N23:O24 N26:O26 N29:O29 N31:O31 N34:O34 N37:O37 N40:O40 N42:O42 N44:O44 N47:O47 N50:O50 N52:O52 N54:O54 N57:O57 N59:O59 N61:O61 N64:O65 N67:O69 N71:O71 N73:O73 N75:O76 N78:O79 N81:O81 N83:O83 N85:O86 N88:O90 N92:O92 N94:O94 N97:O98 N101:O101 N105:O105 N107:O107 N109:O109 N111:O111 N114:O114 N116:O116 N118:O118 N120:O12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8 R20 R23:R24 R26 R29 R31 R34 R37 R40 R42 R44 R47 R50 R52 R54 R57 R59 R61 R64:R65 R67:R69 R71 R73 R75:R76 R78:R79 R81 R83 R85:R86 R88:R90 R92 R94 R97:R98 R101 R105 R107 R109 R111 R114 R116 R118 R12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8 Q20 Q23:Q24 Q26 Q29 Q31 Q34 Q37 Q40 Q42 Q44 Q47 Q50 Q52 Q54 Q57 Q59 Q61 Q64:Q65 Q67:Q69 Q71 Q73 Q75:Q76 Q78:Q79 Q81 Q83 Q85:Q86 Q88:Q90 Q92 Q94 Q97:Q98 Q101 Q105 Q107 Q109 Q111 Q114 Q116 Q118 Q120">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8 M20 M23:M24 M26 M29 M31 M34 M37 M40 M42 M44 M47 M50 M52 M54 M57 M59 M61 M64:M65 M67:M69 M71 M73 M75:M76 M78:M79 M81 M83 M85:M86 M88:M90 M92 M94 M97:M98 M101 M105 M107 M109 M111 M114 M116 M118 M120">
      <formula1>0</formula1>
      <formula2>999999999999999</formula2>
    </dataValidation>
    <dataValidation type="decimal" allowBlank="1" showInputMessage="1" showErrorMessage="1" promptTitle="Quantity" prompt="Please enter the Quantity for this item. " errorTitle="Invalid Entry" error="Only Numeric Values are allowed. " sqref="D15 D18 D20 D23:D24 D26 D29 D31 D34 D37 D40 D42 D44 D47 D50 D52 D54 D57 D59 D61 D64:D65 D67:D69 D71 D73 D75:D76 D78:D79 D81 D83 D85:D86 D88:D90 D92 D94 D97:D98 D101 D105 D107 D109 D111 D114 D116 D118 D120">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 F18 F20 F23:F24 F26 F29 F31 F34 F37 F40 F42 F44 F47 F50 F52 F54 F57 F59 F61 F64:F65 F67:F69 F71 F73 F75:F76 F78:F79 F81 F83 F85:F86 F88:F90 F92 F94 F97:F98 F101 F105 F107 F109 F111 F114 F116 F118 F120">
      <formula1>0</formula1>
      <formula2>999999999999999</formula2>
    </dataValidation>
    <dataValidation type="list" allowBlank="1" showInputMessage="1" showErrorMessage="1" sqref="L123 L117 L118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formula1>"INR"</formula1>
    </dataValidation>
    <dataValidation type="list" allowBlank="1" showInputMessage="1" showErrorMessage="1" sqref="L110 L111 L112 L113 L114 L115 L116 L120 L119">
      <formula1>"INR"</formula1>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22">
      <formula1>IF(E122="Select",-1,IF(E122="At Par",0,0))</formula1>
      <formula2>IF(E122="Select",-1,IF(E122="At Par",0,0.99))</formula2>
    </dataValidation>
    <dataValidation allowBlank="1" showInputMessage="1" showErrorMessage="1" promptTitle="Itemcode/Make" prompt="Please enter text" sqref="C13:C120"/>
    <dataValidation type="decimal" allowBlank="1" showInputMessage="1" showErrorMessage="1" errorTitle="Invalid Entry" error="Only Numeric Values are allowed. " sqref="A13:A120">
      <formula1>0</formula1>
      <formula2>999999999999999</formula2>
    </dataValidation>
  </dataValidations>
  <printOptions/>
  <pageMargins left="0.45" right="0.2" top="0.25" bottom="0.25" header="0.511805555555556" footer="0.511805555555556"/>
  <pageSetup fitToHeight="0" horizontalDpi="300" verticalDpi="300" orientation="portrait" paperSize="9" scale="7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F4" sqref="F4"/>
    </sheetView>
  </sheetViews>
  <sheetFormatPr defaultColWidth="9.140625" defaultRowHeight="15"/>
  <sheetData>
    <row r="6" spans="5:11" ht="15">
      <c r="E6" s="90" t="s">
        <v>39</v>
      </c>
      <c r="F6" s="90"/>
      <c r="G6" s="90"/>
      <c r="H6" s="90"/>
      <c r="I6" s="90"/>
      <c r="J6" s="90"/>
      <c r="K6" s="90"/>
    </row>
    <row r="7" spans="5:11" ht="15">
      <c r="E7" s="91"/>
      <c r="F7" s="91"/>
      <c r="G7" s="91"/>
      <c r="H7" s="91"/>
      <c r="I7" s="91"/>
      <c r="J7" s="91"/>
      <c r="K7" s="91"/>
    </row>
    <row r="8" spans="5:11" ht="15">
      <c r="E8" s="91"/>
      <c r="F8" s="91"/>
      <c r="G8" s="91"/>
      <c r="H8" s="91"/>
      <c r="I8" s="91"/>
      <c r="J8" s="91"/>
      <c r="K8" s="91"/>
    </row>
    <row r="9" spans="5:11" ht="15">
      <c r="E9" s="91"/>
      <c r="F9" s="91"/>
      <c r="G9" s="91"/>
      <c r="H9" s="91"/>
      <c r="I9" s="91"/>
      <c r="J9" s="91"/>
      <c r="K9" s="91"/>
    </row>
    <row r="10" spans="5:11" ht="15">
      <c r="E10" s="91"/>
      <c r="F10" s="91"/>
      <c r="G10" s="91"/>
      <c r="H10" s="91"/>
      <c r="I10" s="91"/>
      <c r="J10" s="91"/>
      <c r="K10" s="91"/>
    </row>
    <row r="11" spans="5:11" ht="15">
      <c r="E11" s="91"/>
      <c r="F11" s="91"/>
      <c r="G11" s="91"/>
      <c r="H11" s="91"/>
      <c r="I11" s="91"/>
      <c r="J11" s="91"/>
      <c r="K11" s="91"/>
    </row>
    <row r="12" spans="5:11" ht="15">
      <c r="E12" s="91"/>
      <c r="F12" s="91"/>
      <c r="G12" s="91"/>
      <c r="H12" s="91"/>
      <c r="I12" s="91"/>
      <c r="J12" s="91"/>
      <c r="K12" s="91"/>
    </row>
    <row r="13" spans="5:11" ht="15">
      <c r="E13" s="91"/>
      <c r="F13" s="91"/>
      <c r="G13" s="91"/>
      <c r="H13" s="91"/>
      <c r="I13" s="91"/>
      <c r="J13" s="91"/>
      <c r="K13" s="91"/>
    </row>
    <row r="14" spans="5:11" ht="15">
      <c r="E14" s="91"/>
      <c r="F14" s="91"/>
      <c r="G14" s="91"/>
      <c r="H14" s="91"/>
      <c r="I14" s="91"/>
      <c r="J14" s="91"/>
      <c r="K14" s="91"/>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DOIP Office</cp:lastModifiedBy>
  <cp:lastPrinted>2022-11-30T09:45:33Z</cp:lastPrinted>
  <dcterms:created xsi:type="dcterms:W3CDTF">2009-01-30T06:42:42Z</dcterms:created>
  <dcterms:modified xsi:type="dcterms:W3CDTF">2024-02-08T10:43:10Z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