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'BoQ1'!$A$11:$BC$148</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'BoQ1'!$A$1:$BC$148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<sst xmlns="http://schemas.openxmlformats.org/spreadsheetml/2006/main" count="990" uniqueCount="325">
  <si>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</si>
  <si>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</si>
  <si>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</si>
  <si>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</si>
  <si>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</si>
  <si>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</si>
  <si>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</si>
  <si>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</si>
  <si>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</si>
  <si>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</si>
  <si>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</si>
  <si>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</si>
  <si>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</si>
  <si>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</si>
  <si>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</si>
  <si>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</si>
  <si>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</si>
  <si>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</si>
  <si>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</si>
  <si>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</si>
  <si>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</si>
  <si>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</si>
  <si>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</si>
  <si>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</si>
  <si>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</si>
  <si>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</si>
  <si>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</si>
  <si>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</si>
  <si>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</si>
  <si>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</si>
  <si>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</si>
  <si>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</si>
  <si>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</si>
  <si>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</si>
  <si>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</si>
  <si>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</si>
  <si>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</si>
  <si>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</si>
  <si>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</si>
  <si>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</si>
  <si>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</si>
  <si>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</si>
  <si>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</si>
  <si>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</si>
  <si>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</si>
  <si>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</si>
  <si>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</si>
  <si>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</si>
  <si>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</si>
  <si>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</si>
  <si>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</si>
  <si>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</si>
  <si>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</si>
  <si>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</si>
  <si>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</si>
  <si>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</si>
  <si>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</si>
  <si>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</si>
  <si>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</si>
  <si>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</si>
  <si>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</si>
  <si>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no.6</t>
  </si>
  <si>
    <t>item no.7</t>
  </si>
  <si>
    <t>item no.9</t>
  </si>
  <si>
    <t>item no.11</t>
  </si>
  <si>
    <t>item no.12</t>
  </si>
  <si>
    <t>item no.14</t>
  </si>
  <si>
    <t>item no.15</t>
  </si>
  <si>
    <t>item no.16</t>
  </si>
  <si>
    <t>item no.17</t>
  </si>
  <si>
    <t>Component</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</si>
  <si>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</si>
  <si>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</si>
  <si>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</si>
  <si>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</si>
  <si>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</si>
  <si>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</si>
  <si>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</si>
  <si>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</si>
  <si>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</si>
  <si>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</si>
  <si>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</si>
  <si>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</si>
  <si>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</si>
  <si>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</si>
  <si>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</si>
  <si>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</si>
  <si>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</si>
  <si>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</si>
  <si>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</si>
  <si>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</si>
  <si>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</si>
  <si>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</si>
  <si>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</si>
  <si>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</si>
  <si>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</si>
  <si>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</si>
  <si>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</si>
  <si>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</si>
  <si>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</si>
  <si>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</si>
  <si>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</si>
  <si>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</si>
  <si>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</si>
  <si>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</si>
  <si>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</si>
  <si>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</si>
  <si>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</si>
  <si>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</si>
  <si>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</si>
  <si>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</si>
  <si>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</si>
  <si>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</si>
  <si>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</si>
  <si>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</si>
  <si>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</si>
  <si>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</si>
  <si>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</si>
  <si>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</si>
  <si>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</si>
  <si>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</si>
  <si>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</si>
  <si>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</si>
  <si>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</si>
  <si>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</si>
  <si>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</si>
  <si>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</si>
  <si>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</si>
  <si>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</si>
  <si>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</si>
  <si>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</si>
  <si>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</si>
  <si>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</si>
  <si>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</si>
  <si>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</si>
  <si>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</si>
  <si>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sqm</t>
  </si>
  <si>
    <t>EARTH WORK</t>
  </si>
  <si>
    <t>All kinds of soil</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</si>
  <si>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</si>
  <si>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</si>
  <si>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</si>
  <si>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MASONRY WORK</t>
  </si>
  <si>
    <t>FLOORING</t>
  </si>
  <si>
    <t>FINISHING</t>
  </si>
  <si>
    <t>cum</t>
  </si>
  <si>
    <t>metre</t>
  </si>
  <si>
    <t>each</t>
  </si>
  <si>
    <t>ROOFING</t>
  </si>
  <si>
    <t>Finishing walls with Acrylic Smooth exterior paint of required shade :</t>
  </si>
  <si>
    <t>New work (Two or more coat applied @ 1.67 ltr/10 sqm over and including priming coat of exterior primer applied @ 2.20 kg/10 sqm)</t>
  </si>
  <si>
    <t>Tender Inviting Authority: DOIP, IIT Kanpur</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</si>
  <si>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</si>
  <si>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</si>
  <si>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Extra for providing and mixing water proofing material in cement concrete work in doses by weight of cement as per manufacturer's specification.</t>
  </si>
  <si>
    <t>Cement concrete pavement with 1:2:4 (1 cement : 2 coarse sand : 4 graded stone aggregate 20 mm nominal size), including finishing complete.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</si>
  <si>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</si>
  <si>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WATER PROOFING</t>
  </si>
  <si>
    <t>per 50kg
cement</t>
  </si>
  <si>
    <t>Brick on edge flooring with bricks of class designation 7.5 on a bed of 12 mm cement mortar, including filling the joints with same mortar, with common burnt clay non modular bricks:</t>
  </si>
  <si>
    <t>1:6 (1cement : 6 coarse sand)</t>
  </si>
  <si>
    <t>Providing and fixing on wall face unplasticised Rigid PVC rain water pipes conforming to IS : 13592 Type A, including jointing with seal ring conforming to IS : 5382, leaving 10 mm gap for thermal expansion, (i) Single socketed pipes.</t>
  </si>
  <si>
    <t>110 mm diameter</t>
  </si>
  <si>
    <t>Providing and fixing on wall face unplasticised - PVC moulded fittings/ accessories for unplasticised Rigid PVC rain water pipes conforming to IS : 13592 Type A, including jointing with seal ring conforming to IS : 5382, leaving 10 mm gap for thermal expansion.</t>
  </si>
  <si>
    <t>110 mm</t>
  </si>
  <si>
    <t>Shoe (Plain)</t>
  </si>
  <si>
    <t>110 mm Shoe</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</si>
  <si>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</si>
  <si>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15 mm cement plaster 1:3 (1 cement: 3 coarse sand) finished with a floating coat of neat cement on the rough side of single or half brick wall.</t>
  </si>
  <si>
    <t>Pointing on brick work or brick flooring with cement mortar 1:3 (1 cement : 3 fine sand):</t>
  </si>
  <si>
    <t>Flush / Ruled/ Struck or weathered pointing</t>
  </si>
  <si>
    <t>REPAIRS TO BUILDING</t>
  </si>
  <si>
    <t>Raking out joints in lime or cement mortar and preparing the surface for re-pointing or replastering, including disposal of rubbish to the dumping ground, all complete as per direction of Engineer-in-Charge.</t>
  </si>
  <si>
    <t>Dismantling and Demolishing</t>
  </si>
  <si>
    <t>Demolishing brick work manually/ by mechanical means including stacking of serviceable material and disposal of unserviceable material within 50 metres lead as per direction of Engineer-in-charge.</t>
  </si>
  <si>
    <t>In cement mortar</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</si>
  <si>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</si>
  <si>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NEW TECHNOLOGIES AND MATERIALS</t>
  </si>
  <si>
    <t>Providing, mixing and applying bonding coat of approved adhesive on chipped portion of RCC as per  specifications and direction of Engineer-In-charge complete in all respect.</t>
  </si>
  <si>
    <t>Epoxy bonding adhesive having coverage 2.20 sqm/kg of approved make</t>
  </si>
  <si>
    <t>Old work (Two or more coat applied @ 1.67 ltr/ 10 sqm) on existing cement paint surface</t>
  </si>
  <si>
    <t>Carriage of Materials</t>
  </si>
  <si>
    <t>By Mechanical Transport including loading,unloading and stacking</t>
  </si>
  <si>
    <t>Earth Lead - 5 km</t>
  </si>
  <si>
    <t>Earth work in surface excavation not exceeding 30 cm in depth but exceeding 1.5 m in width as well as 10 sqm on plan including getting out and disposal of excavated earth upto 50 m and lift upto 1.5 m, as directed by Engineer-in- Charge:</t>
  </si>
  <si>
    <t>Filling available excavated earth (excluding rock) in trenches, plinth, sides of foundations etc. in layers not exceeding 20cm in depth, consolidating each deposited layer by ramming and watering, lead up to 50 m and lift upto 1.5 m.</t>
  </si>
  <si>
    <t>Supplying and filling in plinth with  sand under floors, including watering, ramming, consolidating and dressing complete.</t>
  </si>
  <si>
    <t>Surface dressing of the ground including removing vegetation and in-equalities not exceeding 15 cm deep and disposal of rubbish, lead up to 50 m and lift up to 1.5 m.</t>
  </si>
  <si>
    <t>Extra for levelling &amp; neatly dressing of disposed soil completely as directed by Engineer-in-charge.</t>
  </si>
  <si>
    <t>Providing and laying damp-proof course 40mm thick with cement concrete 1:2:4 (1 cement : 2 coarse sand (zone-III) derived from natural sources : 4 graded stone aggregate 12.5mm nominal size derived from natural sources)</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</si>
  <si>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</si>
  <si>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</si>
  <si>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</si>
  <si>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Providing and laying in position specified grade of reinforced cement concrete, excluding the cost of centering, shuttering, finishing and reinforcement - All work up to plinth level :</t>
  </si>
  <si>
    <t>1:2:4 (1 cement : 2 coarse sand (zone-III) derived from natural sources : 4 graded stone aggregate 20 mm nominal size de 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</si>
  <si>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</si>
  <si>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</si>
  <si>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Foundations, footings, bases of columns, etc. for mass concrete</t>
  </si>
  <si>
    <t>Suspended floors, roofs, landings, balconies and access platform</t>
  </si>
  <si>
    <t>Lintels, beams, plinth beams, girders, bressumers and cantilevers</t>
  </si>
  <si>
    <t>Edges of slabs and breaks in floors and walls</t>
  </si>
  <si>
    <t>Under 20 cm wide</t>
  </si>
  <si>
    <t>Weather shade, Chajjas, corbels etc., including edges</t>
  </si>
  <si>
    <t>Steel reinforcement for R.C.C. work including straightening, cutting, bending, placing in position and binding all complete above plinth level.</t>
  </si>
  <si>
    <t>Thermo-Mechanically Treated bars of grade Fe-500D or more.</t>
  </si>
  <si>
    <t>Brick work with common burnt clay F.P.S. (non modular) bricks of class designation 7.5 in foundation and plinth in:</t>
  </si>
  <si>
    <t>Cement mortar 1:6 (1 cement : 6 coarse sand)</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</si>
  <si>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</si>
  <si>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</si>
  <si>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Cement mortar 1:4 (1 cement :4 coarse sand)</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</si>
  <si>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</si>
  <si>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</si>
  <si>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</si>
  <si>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stone slab colour black, Cherry/Ruby red</t>
  </si>
  <si>
    <t>Area of slab upto 0.50 sqm</t>
  </si>
  <si>
    <t>Providing edge moulding to 18 mm thick marble stone counters, Vanities etc., including machine polishing to edge to give high gloss finish etc. complete as per design approved by Engineer-in-Charge.</t>
  </si>
  <si>
    <t>Granite work</t>
  </si>
  <si>
    <t>WOOD AND P. V. C. WORK</t>
  </si>
  <si>
    <t>Providing and fixing panelling or panelling and glazing in panelled or panelled and glazed shutters for doors, windows and clerestory windows (Area of opening for panel inserts excluding portion inside grooves or rebates to be measured). Panelling for panelled or panelled and glazed shutters 25 mm to 40 mm thick :</t>
  </si>
  <si>
    <t>Float glass panes</t>
  </si>
  <si>
    <t>4 mm thick glass pane (weight not less than 10kg/sqm).</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</si>
  <si>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</si>
  <si>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</si>
  <si>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Providing and fixing M.S. grills of required pattern in frames of windows etc. with M.S. flats, square or round bars etc. including priming coat with approved steel primer all complete.</t>
  </si>
  <si>
    <t>Fixed to steel windows by welding</t>
  </si>
  <si>
    <t>Providing and fixing ISI marked oxidised M.S. handles conforming to IS:4992 with necessary screws etc. complete :</t>
  </si>
  <si>
    <t>100 mm</t>
  </si>
  <si>
    <t>Providing and fixing aluminium sliding door bolts, ISI marked anodised (anodic coating not less than grade AC 10 as per IS : 1868), transparent or dyed to required colour or shade, with nuts and screws etc. complete :</t>
  </si>
  <si>
    <t>250x16 mm</t>
  </si>
  <si>
    <t>Providing and fixing aluminium tower bolts, ISI marked, anodised (anodic coating not less than grade AC 10 as per IS : 1868 ) transparent or dyed to required colour or shade, with necessary screws etc. complete :</t>
  </si>
  <si>
    <t>200x10 mm</t>
  </si>
  <si>
    <t>Providing and fixing aluminium handles, ISI marked, anodised (anodic coating not less than grade AC 10 as per IS : 1868) transparent or dyed to required colour or shade, with necessary screws etc. complete :</t>
  </si>
  <si>
    <t>125 mm</t>
  </si>
  <si>
    <t>Providing and fixing aluminium hanging floor door stopper, ISI marked, anodised (anodic coating not less than grade AC 10 as per IS : 1868) transparent or dyed to required colour and shade, with necessary screws etc. complete.</t>
  </si>
  <si>
    <t>Twin rubber stopper</t>
  </si>
  <si>
    <t>STEEL WORK</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</si>
  <si>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</si>
  <si>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Fixing with 15x3 mm lugs 10 cm long embedded in cement concrete block 15x10x10 cm of C.C. 1:3:6 (1 Cement : 3 coarse sand : 6 graded stone aggregate 20 mm nominal size)</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</si>
  <si>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</si>
  <si>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</si>
  <si>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</si>
  <si>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</si>
  <si>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52 mm thick cement concrete flooring with concrete hardener topping, under layer 40 mm thick cement concrete 1:2:4 (1 cement : 2 coarse sand : 4 graded stone aggregate 20 mm nominal size) and top layer 12 mm thick cement hardener consisting of mix 1:2 (1 cement hardener mix : 2 graded stone aggregate 6 mm nominal size) by volume, hardening compound mixed @ 2 litre per 50 kg of cement or as per manufacturer's specifications. This includes cost of cement slurry, but excluding the cost of nosing of steps etc. complete.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</si>
  <si>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</si>
  <si>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</si>
  <si>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</si>
  <si>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</si>
  <si>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</si>
  <si>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</si>
  <si>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Bend 87.5°</t>
  </si>
  <si>
    <t>110 mm bend</t>
  </si>
  <si>
    <t>12 mm cement plaster of mix :</t>
  </si>
  <si>
    <t>1:6 (1 cement: 6 coarse sand)</t>
  </si>
  <si>
    <t>15 mm cement plaster on rough side of single or half brick wall of mix:</t>
  </si>
  <si>
    <t>6 mm cement plaster of mix :</t>
  </si>
  <si>
    <t>1:3 (1 cement : 3 fine sand)</t>
  </si>
  <si>
    <t>Distempering with 1st quality acrylic distemper (ready mixed) having VOC content less than 50 gms/litre, of approved manufacturer, of required shade and colour complete, as per manufacturer's specification.</t>
  </si>
  <si>
    <t>Two or more coats on new work</t>
  </si>
  <si>
    <t>Painting with synthetic enamel paint of approved brand and manufacture to give an even shade :</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</si>
  <si>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</si>
  <si>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</si>
  <si>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Demolishing cement concrete manually/ by mechanical means including disposal of material within 50 metres lead as per direction of Engineer - in - charge.</t>
  </si>
  <si>
    <t>Nominal concrete 1:4:8 or leaner mix (i/c equivalent design mix)</t>
  </si>
  <si>
    <t>Demolishing R.C.C. work manually/ by mechanical means including stacking of steel bars and disposal of unserviceable material within 50 metres lead as per direction of Engineer - in- charge.</t>
  </si>
  <si>
    <t>Dismantling stone slab flooring laid in cement mortar including stacking of serviceable material and disposal of unserviceable material within 50 metres lead.</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</si>
  <si>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</si>
  <si>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</si>
  <si>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Providing and laying  in position cement concrete of specified grade excluding the cost of centering and shuttering-All work upto plinth level: 1:5:10 (1 cement:5 coarse sand (zone III) derived from natural sources :10graded brick aggregate 40 mm nominal size derived from natural sources)</t>
  </si>
  <si>
    <t xml:space="preserve">Raising of road gully chamber i/c taking out precast RCC cover with frame and refixing the same in required slope &amp; level etc. complete. (Raising shall be paid extra) </t>
  </si>
  <si>
    <t>kg</t>
  </si>
  <si>
    <t>Cum</t>
  </si>
  <si>
    <t>Each</t>
  </si>
  <si>
    <t>item no.13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</si>
  <si>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</si>
  <si>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</si>
  <si>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</si>
  <si>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</si>
  <si>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</si>
  <si>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</si>
  <si>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</si>
  <si>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</si>
  <si>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</si>
  <si>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</si>
  <si>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</si>
  <si>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</si>
  <si>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</si>
  <si>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</si>
  <si>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</si>
  <si>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</si>
  <si>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</si>
  <si>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</si>
  <si>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</si>
  <si>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</si>
  <si>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</si>
  <si>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</si>
  <si>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</si>
  <si>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</si>
  <si>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</si>
  <si>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</si>
  <si>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</si>
  <si>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</si>
  <si>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</si>
  <si>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</si>
  <si>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</si>
  <si>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</si>
  <si>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</si>
  <si>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</si>
  <si>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</si>
  <si>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</si>
  <si>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</si>
  <si>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</si>
  <si>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</si>
  <si>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</si>
  <si>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</si>
  <si>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</si>
  <si>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</si>
  <si>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</si>
  <si>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</si>
  <si>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</si>
  <si>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</si>
  <si>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</si>
  <si>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</si>
  <si>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</si>
  <si>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Name of Work:Miscellaneous construction and repairing works at CEAF building and NWTF building in IIT Kanpur</t>
  </si>
  <si>
    <t>NIT No:  Civil/18/03/2024-1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</si>
</sst>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2"/>
      <name val="Times New Roman"/>
      <family val="1"/>
    </font>
    <font>
      <b/>
      <sz val="12"/>
      <name val="Times New Roman"/>
      <family val="1"/>
    </font>
    <font>
      <sz val="11"/>
      <name val="Times New Roman"/>
      <family val="1"/>
    </font>
    <font>
      <b/>
      <sz val="14"/>
      <color indexed="10"/>
      <name val="Times New Roman"/>
      <family val="1"/>
    </font>
    <font>
      <sz val="11"/>
      <color indexed="31"/>
      <name val="Times New Roman"/>
      <family val="1"/>
    </font>
    <font>
      <b/>
      <sz val="12"/>
      <color indexed="10"/>
      <name val="Times New Roman"/>
      <family val="1"/>
    </font>
    <font>
      <b/>
      <sz val="12"/>
      <color indexed="16"/>
      <name val="Times New Roman"/>
      <family val="1"/>
    </font>
    <font>
      <b/>
      <sz val="11"/>
      <color indexed="16"/>
      <name val="Times New Roman"/>
      <family val="1"/>
    </font>
    <font>
      <b/>
      <sz val="11"/>
      <color indexed="10"/>
      <name val="Times New Roman"/>
      <family val="1"/>
    </font>
    <font>
      <b/>
      <sz val="14"/>
      <color indexed="57"/>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Narrow"/>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Narrow"/>
      <family val="2"/>
    </font>
    <font>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1"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2">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7" fillId="0" borderId="12"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17" fillId="0" borderId="16" xfId="56" applyNumberFormat="1" applyFont="1" applyFill="1" applyBorder="1" applyAlignment="1">
      <alignment horizontal="center" vertical="top" wrapText="1"/>
      <protection/>
    </xf>
    <xf numFmtId="0" fontId="7" fillId="0" borderId="17" xfId="59" applyNumberFormat="1" applyFont="1" applyFill="1" applyBorder="1" applyAlignment="1">
      <alignment horizontal="left" vertical="top"/>
      <protection/>
    </xf>
    <xf numFmtId="0" fontId="65" fillId="0" borderId="16" xfId="0" applyFont="1" applyFill="1" applyBorder="1" applyAlignment="1">
      <alignment horizontal="center" vertical="center"/>
    </xf>
    <xf numFmtId="0" fontId="5" fillId="0" borderId="0" xfId="56" applyNumberFormat="1" applyFont="1" applyFill="1" applyAlignment="1">
      <alignment vertical="top" wrapText="1"/>
      <protection/>
    </xf>
    <xf numFmtId="0" fontId="7" fillId="0" borderId="11" xfId="56" applyNumberFormat="1" applyFont="1" applyFill="1" applyBorder="1" applyAlignment="1">
      <alignment horizontal="center" vertical="center" wrapText="1"/>
      <protection/>
    </xf>
    <xf numFmtId="0" fontId="7" fillId="0" borderId="16" xfId="56" applyNumberFormat="1" applyFont="1" applyFill="1" applyBorder="1" applyAlignment="1">
      <alignment horizontal="center" vertical="center" wrapText="1"/>
      <protection/>
    </xf>
    <xf numFmtId="0" fontId="4" fillId="0" borderId="16" xfId="0" applyFont="1" applyFill="1" applyBorder="1" applyAlignment="1">
      <alignment horizontal="center" vertical="center"/>
    </xf>
    <xf numFmtId="0" fontId="66" fillId="0" borderId="16" xfId="0" applyFont="1" applyFill="1" applyBorder="1" applyAlignment="1">
      <alignment horizontal="justify" vertical="top" wrapText="1"/>
    </xf>
    <xf numFmtId="0" fontId="66" fillId="0" borderId="16" xfId="0" applyFont="1" applyFill="1" applyBorder="1" applyAlignment="1">
      <alignment horizontal="center" vertical="center"/>
    </xf>
    <xf numFmtId="0" fontId="66" fillId="0" borderId="16" xfId="0" applyFont="1" applyFill="1" applyBorder="1" applyAlignment="1">
      <alignment horizontal="center" vertical="center" wrapText="1"/>
    </xf>
    <xf numFmtId="2" fontId="19" fillId="0" borderId="16" xfId="55" applyNumberFormat="1" applyFont="1" applyFill="1" applyBorder="1" applyAlignment="1">
      <alignment horizontal="center" vertical="center" wrapText="1"/>
      <protection/>
    </xf>
    <xf numFmtId="2" fontId="20" fillId="0" borderId="16" xfId="56" applyNumberFormat="1" applyFont="1" applyFill="1" applyBorder="1" applyAlignment="1" applyProtection="1">
      <alignment horizontal="center" vertical="center"/>
      <protection locked="0"/>
    </xf>
    <xf numFmtId="2" fontId="19" fillId="0" borderId="16" xfId="59" applyNumberFormat="1" applyFont="1" applyFill="1" applyBorder="1" applyAlignment="1">
      <alignment horizontal="center" vertical="center"/>
      <protection/>
    </xf>
    <xf numFmtId="2" fontId="19" fillId="0" borderId="16" xfId="56" applyNumberFormat="1" applyFont="1" applyFill="1" applyBorder="1" applyAlignment="1">
      <alignment horizontal="center" vertical="center"/>
      <protection/>
    </xf>
    <xf numFmtId="2" fontId="20" fillId="33" borderId="16" xfId="56" applyNumberFormat="1" applyFont="1" applyFill="1" applyBorder="1" applyAlignment="1" applyProtection="1">
      <alignment horizontal="center" vertical="center"/>
      <protection locked="0"/>
    </xf>
    <xf numFmtId="2" fontId="20" fillId="0" borderId="16" xfId="56" applyNumberFormat="1" applyFont="1" applyFill="1" applyBorder="1" applyAlignment="1" applyProtection="1">
      <alignment horizontal="center" vertical="center" wrapText="1"/>
      <protection locked="0"/>
    </xf>
    <xf numFmtId="2" fontId="20" fillId="0" borderId="16" xfId="59" applyNumberFormat="1" applyFont="1" applyFill="1" applyBorder="1" applyAlignment="1">
      <alignment horizontal="center" vertical="center"/>
      <protection/>
    </xf>
    <xf numFmtId="2" fontId="20" fillId="0" borderId="16" xfId="58" applyNumberFormat="1" applyFont="1" applyFill="1" applyBorder="1" applyAlignment="1">
      <alignment horizontal="left" vertical="center"/>
      <protection/>
    </xf>
    <xf numFmtId="0" fontId="19" fillId="0" borderId="16" xfId="59" applyNumberFormat="1" applyFont="1" applyFill="1" applyBorder="1" applyAlignment="1">
      <alignment horizontal="left" vertical="center" wrapText="1"/>
      <protection/>
    </xf>
    <xf numFmtId="0" fontId="21" fillId="0" borderId="18" xfId="59" applyNumberFormat="1" applyFont="1" applyFill="1" applyBorder="1" applyAlignment="1">
      <alignment vertical="top"/>
      <protection/>
    </xf>
    <xf numFmtId="0" fontId="21" fillId="0" borderId="0" xfId="59" applyNumberFormat="1" applyFont="1" applyFill="1" applyBorder="1" applyAlignment="1">
      <alignment vertical="top"/>
      <protection/>
    </xf>
    <xf numFmtId="0" fontId="22" fillId="0" borderId="19" xfId="59" applyNumberFormat="1" applyFont="1" applyFill="1" applyBorder="1" applyAlignment="1">
      <alignment vertical="top"/>
      <protection/>
    </xf>
    <xf numFmtId="0" fontId="21" fillId="0" borderId="19" xfId="59" applyNumberFormat="1" applyFont="1" applyFill="1" applyBorder="1" applyAlignment="1">
      <alignment vertical="top"/>
      <protection/>
    </xf>
    <xf numFmtId="0" fontId="21" fillId="0" borderId="0" xfId="56" applyNumberFormat="1" applyFont="1" applyFill="1" applyAlignment="1">
      <alignment vertical="top"/>
      <protection/>
    </xf>
    <xf numFmtId="2" fontId="22" fillId="0" borderId="20" xfId="59" applyNumberFormat="1" applyFont="1" applyFill="1" applyBorder="1" applyAlignment="1">
      <alignment vertical="top"/>
      <protection/>
    </xf>
    <xf numFmtId="2" fontId="22" fillId="0" borderId="21" xfId="59" applyNumberFormat="1" applyFont="1" applyFill="1" applyBorder="1" applyAlignment="1">
      <alignment vertical="top"/>
      <protection/>
    </xf>
    <xf numFmtId="0" fontId="21" fillId="0" borderId="22" xfId="59" applyNumberFormat="1" applyFont="1" applyFill="1" applyBorder="1" applyAlignment="1">
      <alignment vertical="top" wrapText="1"/>
      <protection/>
    </xf>
    <xf numFmtId="0" fontId="23" fillId="0" borderId="12" xfId="56" applyNumberFormat="1" applyFont="1" applyFill="1" applyBorder="1" applyAlignment="1" applyProtection="1">
      <alignment vertical="top"/>
      <protection/>
    </xf>
    <xf numFmtId="0" fontId="24" fillId="0" borderId="11" xfId="59" applyNumberFormat="1" applyFont="1" applyFill="1" applyBorder="1" applyAlignment="1" applyProtection="1">
      <alignment vertical="center" wrapText="1"/>
      <protection locked="0"/>
    </xf>
    <xf numFmtId="0" fontId="25" fillId="33" borderId="11" xfId="59" applyNumberFormat="1" applyFont="1" applyFill="1" applyBorder="1" applyAlignment="1" applyProtection="1">
      <alignment vertical="center" wrapText="1"/>
      <protection locked="0"/>
    </xf>
    <xf numFmtId="10" fontId="26" fillId="33" borderId="11" xfId="66" applyNumberFormat="1" applyFont="1" applyFill="1" applyBorder="1" applyAlignment="1" applyProtection="1">
      <alignment horizontal="center" vertical="center"/>
      <protection locked="0"/>
    </xf>
    <xf numFmtId="0" fontId="23" fillId="0" borderId="11" xfId="59" applyNumberFormat="1" applyFont="1" applyFill="1" applyBorder="1" applyAlignment="1">
      <alignment vertical="top"/>
      <protection/>
    </xf>
    <xf numFmtId="0" fontId="21" fillId="0" borderId="11" xfId="56" applyNumberFormat="1" applyFont="1" applyFill="1" applyBorder="1" applyAlignment="1" applyProtection="1">
      <alignment vertical="top"/>
      <protection/>
    </xf>
    <xf numFmtId="0" fontId="27" fillId="0" borderId="11" xfId="59" applyNumberFormat="1" applyFont="1" applyFill="1" applyBorder="1" applyAlignment="1" applyProtection="1">
      <alignment vertical="center" wrapText="1"/>
      <protection locked="0"/>
    </xf>
    <xf numFmtId="0" fontId="27" fillId="0" borderId="11" xfId="66" applyNumberFormat="1" applyFont="1" applyFill="1" applyBorder="1" applyAlignment="1" applyProtection="1">
      <alignment vertical="center" wrapText="1"/>
      <protection locked="0"/>
    </xf>
    <xf numFmtId="0" fontId="24" fillId="0" borderId="11" xfId="59" applyNumberFormat="1" applyFont="1" applyFill="1" applyBorder="1" applyAlignment="1" applyProtection="1">
      <alignment vertical="center" wrapText="1"/>
      <protection/>
    </xf>
    <xf numFmtId="0" fontId="21" fillId="0" borderId="0" xfId="56" applyNumberFormat="1" applyFont="1" applyFill="1" applyAlignment="1" applyProtection="1">
      <alignment vertical="top"/>
      <protection/>
    </xf>
    <xf numFmtId="2" fontId="28" fillId="0" borderId="13" xfId="59" applyNumberFormat="1" applyFont="1" applyFill="1" applyBorder="1" applyAlignment="1">
      <alignment vertical="top"/>
      <protection/>
    </xf>
    <xf numFmtId="2" fontId="22" fillId="0" borderId="23" xfId="59" applyNumberFormat="1" applyFont="1" applyFill="1" applyBorder="1" applyAlignment="1">
      <alignment horizontal="right" vertical="top"/>
      <protection/>
    </xf>
    <xf numFmtId="0" fontId="21" fillId="0" borderId="13" xfId="59" applyNumberFormat="1" applyFont="1" applyFill="1" applyBorder="1" applyAlignment="1">
      <alignment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22" fillId="0" borderId="13" xfId="59" applyNumberFormat="1" applyFont="1" applyFill="1" applyBorder="1" applyAlignment="1">
      <alignment horizontal="center" vertical="top" wrapText="1"/>
      <protection/>
    </xf>
    <xf numFmtId="0" fontId="16"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148"/>
  <sheetViews>
    <sheetView showGridLines="0" zoomScale="75" zoomScaleNormal="75" zoomScalePageLayoutView="0" workbookViewId="0" topLeftCell="A1">
      <selection activeCell="B18" sqref="B18"/>
    </sheetView>
  </sheetViews>
  <sheetFormatPr defaultColWidth="9.140625" defaultRowHeight="15"/>
  <cols>
    <col min="1" max="1" width="9.57421875" style="1" customWidth="1"/>
    <col min="2" max="2" width="56.140625" style="1" customWidth="1"/>
    <col min="3" max="3" width="19.574218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1" t="str">
        <f>B2&amp;" BoQ"</f>
        <v>Percentage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2" t="s">
        <v>151</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8.25" customHeight="1">
      <c r="A5" s="72" t="s">
        <v>323</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75" customHeight="1">
      <c r="A6" s="72" t="s">
        <v>324</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7</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58.5" customHeight="1">
      <c r="A8" s="11" t="s">
        <v>50</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75" t="s">
        <v>8</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60</v>
      </c>
      <c r="BB11" s="20" t="s">
        <v>32</v>
      </c>
      <c r="BC11" s="20" t="s">
        <v>33</v>
      </c>
      <c r="IE11" s="18"/>
      <c r="IF11" s="18"/>
      <c r="IG11" s="18"/>
      <c r="IH11" s="18"/>
      <c r="II11" s="18"/>
    </row>
    <row r="12" spans="1:243" s="17" customFormat="1" ht="15">
      <c r="A12" s="35">
        <v>1</v>
      </c>
      <c r="B12" s="16">
        <v>2</v>
      </c>
      <c r="C12" s="26">
        <v>3</v>
      </c>
      <c r="D12" s="27">
        <v>4</v>
      </c>
      <c r="E12" s="27">
        <v>5</v>
      </c>
      <c r="F12" s="27">
        <v>6</v>
      </c>
      <c r="G12" s="27">
        <v>7</v>
      </c>
      <c r="H12" s="27">
        <v>8</v>
      </c>
      <c r="I12" s="27">
        <v>9</v>
      </c>
      <c r="J12" s="27">
        <v>10</v>
      </c>
      <c r="K12" s="27">
        <v>11</v>
      </c>
      <c r="L12" s="27">
        <v>12</v>
      </c>
      <c r="M12" s="27">
        <v>13</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30">
        <v>7</v>
      </c>
      <c r="BB12" s="30">
        <v>54</v>
      </c>
      <c r="BC12" s="30">
        <v>8</v>
      </c>
      <c r="IE12" s="18"/>
      <c r="IF12" s="18"/>
      <c r="IG12" s="18"/>
      <c r="IH12" s="18"/>
      <c r="II12" s="18"/>
    </row>
    <row r="13" spans="1:243" s="17" customFormat="1" ht="18">
      <c r="A13" s="36">
        <v>1</v>
      </c>
      <c r="B13" s="31" t="s">
        <v>70</v>
      </c>
      <c r="C13" s="29"/>
      <c r="D13" s="76"/>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8"/>
      <c r="IA13" s="17">
        <v>1</v>
      </c>
      <c r="IB13" s="17" t="s">
        <v>70</v>
      </c>
      <c r="IE13" s="18"/>
      <c r="IF13" s="18"/>
      <c r="IG13" s="18"/>
      <c r="IH13" s="18"/>
      <c r="II13" s="18"/>
    </row>
    <row r="14" spans="1:243" s="21" customFormat="1" ht="15.75">
      <c r="A14" s="37">
        <v>1.01</v>
      </c>
      <c r="B14" s="38" t="s">
        <v>181</v>
      </c>
      <c r="C14" s="33" t="s">
        <v>53</v>
      </c>
      <c r="D14" s="76"/>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8"/>
      <c r="IA14" s="21">
        <v>1.01</v>
      </c>
      <c r="IB14" s="21" t="s">
        <v>181</v>
      </c>
      <c r="IC14" s="21" t="s">
        <v>53</v>
      </c>
      <c r="IE14" s="22"/>
      <c r="IF14" s="22" t="s">
        <v>34</v>
      </c>
      <c r="IG14" s="22" t="s">
        <v>35</v>
      </c>
      <c r="IH14" s="22">
        <v>10</v>
      </c>
      <c r="II14" s="22" t="s">
        <v>36</v>
      </c>
    </row>
    <row r="15" spans="1:243" s="21" customFormat="1" ht="31.5">
      <c r="A15" s="36">
        <v>1.02</v>
      </c>
      <c r="B15" s="38" t="s">
        <v>182</v>
      </c>
      <c r="C15" s="33" t="s">
        <v>54</v>
      </c>
      <c r="D15" s="76"/>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8"/>
      <c r="IA15" s="21">
        <v>1.02</v>
      </c>
      <c r="IB15" s="21" t="s">
        <v>182</v>
      </c>
      <c r="IC15" s="21" t="s">
        <v>54</v>
      </c>
      <c r="IE15" s="22"/>
      <c r="IF15" s="22" t="s">
        <v>40</v>
      </c>
      <c r="IG15" s="22" t="s">
        <v>35</v>
      </c>
      <c r="IH15" s="22">
        <v>123.223</v>
      </c>
      <c r="II15" s="22" t="s">
        <v>37</v>
      </c>
    </row>
    <row r="16" spans="1:243" s="21" customFormat="1" ht="15.75" customHeight="1">
      <c r="A16" s="37">
        <v>1.03</v>
      </c>
      <c r="B16" s="38" t="s">
        <v>183</v>
      </c>
      <c r="C16" s="39" t="s">
        <v>55</v>
      </c>
      <c r="D16" s="39">
        <v>52</v>
      </c>
      <c r="E16" s="40" t="s">
        <v>145</v>
      </c>
      <c r="F16" s="41">
        <v>238.01</v>
      </c>
      <c r="G16" s="42"/>
      <c r="H16" s="42"/>
      <c r="I16" s="43" t="s">
        <v>38</v>
      </c>
      <c r="J16" s="44">
        <f>IF(I16="Less(-)",-1,1)</f>
        <v>1</v>
      </c>
      <c r="K16" s="42" t="s">
        <v>39</v>
      </c>
      <c r="L16" s="42" t="s">
        <v>4</v>
      </c>
      <c r="M16" s="45"/>
      <c r="N16" s="42"/>
      <c r="O16" s="42"/>
      <c r="P16" s="46"/>
      <c r="Q16" s="42"/>
      <c r="R16" s="42"/>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ROUND(total_amount_ba($B$2,$D$2,D16,F16,J16,K16,M16),0)</f>
        <v>12377</v>
      </c>
      <c r="BB16" s="48">
        <f>BA16+SUM(N16:AZ16)</f>
        <v>12377</v>
      </c>
      <c r="BC16" s="49" t="str">
        <f>SpellNumber(L16,BB16)</f>
        <v>INR  Twelve Thousand Three Hundred &amp; Seventy Seven  Only</v>
      </c>
      <c r="IA16" s="21">
        <v>1.03</v>
      </c>
      <c r="IB16" s="21" t="s">
        <v>183</v>
      </c>
      <c r="IC16" s="21" t="s">
        <v>55</v>
      </c>
      <c r="ID16" s="21">
        <v>52</v>
      </c>
      <c r="IE16" s="22" t="s">
        <v>145</v>
      </c>
      <c r="IF16" s="22" t="s">
        <v>41</v>
      </c>
      <c r="IG16" s="22" t="s">
        <v>42</v>
      </c>
      <c r="IH16" s="22">
        <v>213</v>
      </c>
      <c r="II16" s="22" t="s">
        <v>37</v>
      </c>
    </row>
    <row r="17" spans="1:243" s="21" customFormat="1" ht="15.75">
      <c r="A17" s="37">
        <v>1.05</v>
      </c>
      <c r="B17" s="38" t="s">
        <v>137</v>
      </c>
      <c r="C17" s="39" t="s">
        <v>56</v>
      </c>
      <c r="D17" s="76"/>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8"/>
      <c r="IA17" s="21">
        <v>1.05</v>
      </c>
      <c r="IB17" s="21" t="s">
        <v>137</v>
      </c>
      <c r="IC17" s="21" t="s">
        <v>56</v>
      </c>
      <c r="IE17" s="22"/>
      <c r="IF17" s="22"/>
      <c r="IG17" s="22"/>
      <c r="IH17" s="22"/>
      <c r="II17" s="22"/>
    </row>
    <row r="18" spans="1:243" s="21" customFormat="1" ht="67.5" customHeight="1">
      <c r="A18" s="36">
        <v>1.06</v>
      </c>
      <c r="B18" s="38" t="s">
        <v>184</v>
      </c>
      <c r="C18" s="39" t="s">
        <v>61</v>
      </c>
      <c r="D18" s="76"/>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8"/>
      <c r="IA18" s="21">
        <v>1.06</v>
      </c>
      <c r="IB18" s="28" t="s">
        <v>184</v>
      </c>
      <c r="IC18" s="21" t="s">
        <v>61</v>
      </c>
      <c r="IE18" s="22"/>
      <c r="IF18" s="22"/>
      <c r="IG18" s="22"/>
      <c r="IH18" s="22"/>
      <c r="II18" s="22"/>
    </row>
    <row r="19" spans="1:243" s="21" customFormat="1" ht="31.5">
      <c r="A19" s="37">
        <v>1.07</v>
      </c>
      <c r="B19" s="38" t="s">
        <v>138</v>
      </c>
      <c r="C19" s="39" t="s">
        <v>62</v>
      </c>
      <c r="D19" s="39">
        <v>148</v>
      </c>
      <c r="E19" s="40" t="s">
        <v>136</v>
      </c>
      <c r="F19" s="41">
        <v>93.82</v>
      </c>
      <c r="G19" s="42"/>
      <c r="H19" s="42"/>
      <c r="I19" s="43" t="s">
        <v>38</v>
      </c>
      <c r="J19" s="44">
        <f aca="true" t="shared" si="0" ref="J19:J74">IF(I19="Less(-)",-1,1)</f>
        <v>1</v>
      </c>
      <c r="K19" s="42" t="s">
        <v>39</v>
      </c>
      <c r="L19" s="42" t="s">
        <v>4</v>
      </c>
      <c r="M19" s="45"/>
      <c r="N19" s="42"/>
      <c r="O19" s="42"/>
      <c r="P19" s="46"/>
      <c r="Q19" s="42"/>
      <c r="R19" s="42"/>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7">
        <f aca="true" t="shared" si="1" ref="BA19:BA74">ROUND(total_amount_ba($B$2,$D$2,D19,F19,J19,K19,M19),0)</f>
        <v>13885</v>
      </c>
      <c r="BB19" s="48">
        <f aca="true" t="shared" si="2" ref="BB19:BB74">BA19+SUM(N19:AZ19)</f>
        <v>13885</v>
      </c>
      <c r="BC19" s="49" t="str">
        <f aca="true" t="shared" si="3" ref="BC19:BC74">SpellNumber(L19,BB19)</f>
        <v>INR  Thirteen Thousand Eight Hundred &amp; Eighty Five  Only</v>
      </c>
      <c r="IA19" s="21">
        <v>1.07</v>
      </c>
      <c r="IB19" s="21" t="s">
        <v>138</v>
      </c>
      <c r="IC19" s="21" t="s">
        <v>62</v>
      </c>
      <c r="ID19" s="21">
        <v>148</v>
      </c>
      <c r="IE19" s="22" t="s">
        <v>136</v>
      </c>
      <c r="IF19" s="22" t="s">
        <v>34</v>
      </c>
      <c r="IG19" s="22" t="s">
        <v>43</v>
      </c>
      <c r="IH19" s="22">
        <v>10</v>
      </c>
      <c r="II19" s="22" t="s">
        <v>37</v>
      </c>
    </row>
    <row r="20" spans="1:243" s="21" customFormat="1" ht="126">
      <c r="A20" s="36">
        <v>1.08</v>
      </c>
      <c r="B20" s="38" t="s">
        <v>152</v>
      </c>
      <c r="C20" s="39" t="s">
        <v>57</v>
      </c>
      <c r="D20" s="76"/>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8"/>
      <c r="IA20" s="21">
        <v>1.08</v>
      </c>
      <c r="IB20" s="21" t="s">
        <v>152</v>
      </c>
      <c r="IC20" s="21" t="s">
        <v>57</v>
      </c>
      <c r="IE20" s="22"/>
      <c r="IF20" s="22"/>
      <c r="IG20" s="22"/>
      <c r="IH20" s="22"/>
      <c r="II20" s="22"/>
    </row>
    <row r="21" spans="1:243" s="21" customFormat="1" ht="31.5">
      <c r="A21" s="37">
        <v>1.09</v>
      </c>
      <c r="B21" s="38" t="s">
        <v>153</v>
      </c>
      <c r="C21" s="33" t="s">
        <v>63</v>
      </c>
      <c r="D21" s="39">
        <v>21.5</v>
      </c>
      <c r="E21" s="40" t="s">
        <v>145</v>
      </c>
      <c r="F21" s="41">
        <v>251.51</v>
      </c>
      <c r="G21" s="42"/>
      <c r="H21" s="42"/>
      <c r="I21" s="43" t="s">
        <v>38</v>
      </c>
      <c r="J21" s="44">
        <f t="shared" si="0"/>
        <v>1</v>
      </c>
      <c r="K21" s="42" t="s">
        <v>39</v>
      </c>
      <c r="L21" s="42" t="s">
        <v>4</v>
      </c>
      <c r="M21" s="45"/>
      <c r="N21" s="42"/>
      <c r="O21" s="42"/>
      <c r="P21" s="46"/>
      <c r="Q21" s="42"/>
      <c r="R21" s="42"/>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5407</v>
      </c>
      <c r="BB21" s="48">
        <f t="shared" si="2"/>
        <v>5407</v>
      </c>
      <c r="BC21" s="49" t="str">
        <f t="shared" si="3"/>
        <v>INR  Five Thousand Four Hundred &amp; Seven  Only</v>
      </c>
      <c r="IA21" s="21">
        <v>1.09</v>
      </c>
      <c r="IB21" s="21" t="s">
        <v>153</v>
      </c>
      <c r="IC21" s="21" t="s">
        <v>63</v>
      </c>
      <c r="ID21" s="21">
        <v>21.5</v>
      </c>
      <c r="IE21" s="22" t="s">
        <v>145</v>
      </c>
      <c r="IF21" s="22" t="s">
        <v>40</v>
      </c>
      <c r="IG21" s="22" t="s">
        <v>35</v>
      </c>
      <c r="IH21" s="22">
        <v>123.223</v>
      </c>
      <c r="II21" s="22" t="s">
        <v>37</v>
      </c>
    </row>
    <row r="22" spans="1:243" s="21" customFormat="1" ht="94.5">
      <c r="A22" s="36">
        <v>1.1</v>
      </c>
      <c r="B22" s="38" t="s">
        <v>185</v>
      </c>
      <c r="C22" s="33" t="s">
        <v>58</v>
      </c>
      <c r="D22" s="39">
        <v>1</v>
      </c>
      <c r="E22" s="40" t="s">
        <v>145</v>
      </c>
      <c r="F22" s="41">
        <v>222.67</v>
      </c>
      <c r="G22" s="42"/>
      <c r="H22" s="42"/>
      <c r="I22" s="43" t="s">
        <v>38</v>
      </c>
      <c r="J22" s="44">
        <f t="shared" si="0"/>
        <v>1</v>
      </c>
      <c r="K22" s="42" t="s">
        <v>39</v>
      </c>
      <c r="L22" s="42" t="s">
        <v>4</v>
      </c>
      <c r="M22" s="45"/>
      <c r="N22" s="42"/>
      <c r="O22" s="42"/>
      <c r="P22" s="46"/>
      <c r="Q22" s="42"/>
      <c r="R22" s="42"/>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223</v>
      </c>
      <c r="BB22" s="48">
        <f t="shared" si="2"/>
        <v>223</v>
      </c>
      <c r="BC22" s="49" t="str">
        <f t="shared" si="3"/>
        <v>INR  Two Hundred &amp; Twenty Three  Only</v>
      </c>
      <c r="IA22" s="21">
        <v>1.1</v>
      </c>
      <c r="IB22" s="21" t="s">
        <v>185</v>
      </c>
      <c r="IC22" s="21" t="s">
        <v>58</v>
      </c>
      <c r="ID22" s="21">
        <v>1</v>
      </c>
      <c r="IE22" s="22" t="s">
        <v>145</v>
      </c>
      <c r="IF22" s="22" t="s">
        <v>44</v>
      </c>
      <c r="IG22" s="22" t="s">
        <v>45</v>
      </c>
      <c r="IH22" s="22">
        <v>10</v>
      </c>
      <c r="II22" s="22" t="s">
        <v>37</v>
      </c>
    </row>
    <row r="23" spans="1:243" s="21" customFormat="1" ht="47.25">
      <c r="A23" s="37">
        <v>1.11</v>
      </c>
      <c r="B23" s="38" t="s">
        <v>186</v>
      </c>
      <c r="C23" s="33" t="s">
        <v>64</v>
      </c>
      <c r="D23" s="39">
        <v>1</v>
      </c>
      <c r="E23" s="40" t="s">
        <v>145</v>
      </c>
      <c r="F23" s="41">
        <v>1894.96</v>
      </c>
      <c r="G23" s="42"/>
      <c r="H23" s="42"/>
      <c r="I23" s="43" t="s">
        <v>38</v>
      </c>
      <c r="J23" s="44">
        <f t="shared" si="0"/>
        <v>1</v>
      </c>
      <c r="K23" s="42" t="s">
        <v>39</v>
      </c>
      <c r="L23" s="42" t="s">
        <v>4</v>
      </c>
      <c r="M23" s="45"/>
      <c r="N23" s="42"/>
      <c r="O23" s="42"/>
      <c r="P23" s="46"/>
      <c r="Q23" s="42"/>
      <c r="R23" s="42"/>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1895</v>
      </c>
      <c r="BB23" s="48">
        <f t="shared" si="2"/>
        <v>1895</v>
      </c>
      <c r="BC23" s="49" t="str">
        <f t="shared" si="3"/>
        <v>INR  One Thousand Eight Hundred &amp; Ninety Five  Only</v>
      </c>
      <c r="IA23" s="21">
        <v>1.11</v>
      </c>
      <c r="IB23" s="21" t="s">
        <v>186</v>
      </c>
      <c r="IC23" s="21" t="s">
        <v>64</v>
      </c>
      <c r="ID23" s="21">
        <v>1</v>
      </c>
      <c r="IE23" s="22" t="s">
        <v>145</v>
      </c>
      <c r="IF23" s="22" t="s">
        <v>41</v>
      </c>
      <c r="IG23" s="22" t="s">
        <v>42</v>
      </c>
      <c r="IH23" s="22">
        <v>213</v>
      </c>
      <c r="II23" s="22" t="s">
        <v>37</v>
      </c>
    </row>
    <row r="24" spans="1:243" s="21" customFormat="1" ht="63">
      <c r="A24" s="36">
        <v>1.12</v>
      </c>
      <c r="B24" s="38" t="s">
        <v>187</v>
      </c>
      <c r="C24" s="39" t="s">
        <v>65</v>
      </c>
      <c r="D24" s="76"/>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8"/>
      <c r="IA24" s="21">
        <v>1.12</v>
      </c>
      <c r="IB24" s="21" t="s">
        <v>187</v>
      </c>
      <c r="IC24" s="21" t="s">
        <v>65</v>
      </c>
      <c r="IE24" s="34"/>
      <c r="IF24" s="22"/>
      <c r="IG24" s="22"/>
      <c r="IH24" s="22"/>
      <c r="II24" s="22"/>
    </row>
    <row r="25" spans="1:243" s="21" customFormat="1" ht="31.5">
      <c r="A25" s="37">
        <v>1.13</v>
      </c>
      <c r="B25" s="38" t="s">
        <v>138</v>
      </c>
      <c r="C25" s="33" t="s">
        <v>272</v>
      </c>
      <c r="D25" s="39">
        <v>122</v>
      </c>
      <c r="E25" s="40" t="s">
        <v>136</v>
      </c>
      <c r="F25" s="41">
        <v>24.68</v>
      </c>
      <c r="G25" s="42"/>
      <c r="H25" s="42"/>
      <c r="I25" s="43" t="s">
        <v>38</v>
      </c>
      <c r="J25" s="44">
        <f t="shared" si="0"/>
        <v>1</v>
      </c>
      <c r="K25" s="42" t="s">
        <v>39</v>
      </c>
      <c r="L25" s="42" t="s">
        <v>4</v>
      </c>
      <c r="M25" s="45"/>
      <c r="N25" s="42"/>
      <c r="O25" s="42"/>
      <c r="P25" s="46"/>
      <c r="Q25" s="42"/>
      <c r="R25" s="42"/>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t="shared" si="1"/>
        <v>3011</v>
      </c>
      <c r="BB25" s="48">
        <f t="shared" si="2"/>
        <v>3011</v>
      </c>
      <c r="BC25" s="49" t="str">
        <f t="shared" si="3"/>
        <v>INR  Three Thousand  &amp;Eleven  Only</v>
      </c>
      <c r="IA25" s="21">
        <v>1.13</v>
      </c>
      <c r="IB25" s="21" t="s">
        <v>138</v>
      </c>
      <c r="IC25" s="21" t="s">
        <v>272</v>
      </c>
      <c r="ID25" s="21">
        <v>122</v>
      </c>
      <c r="IE25" s="22" t="s">
        <v>136</v>
      </c>
      <c r="IF25" s="22"/>
      <c r="IG25" s="22"/>
      <c r="IH25" s="22"/>
      <c r="II25" s="22"/>
    </row>
    <row r="26" spans="1:243" s="21" customFormat="1" ht="47.25">
      <c r="A26" s="36">
        <v>1.14</v>
      </c>
      <c r="B26" s="38" t="s">
        <v>188</v>
      </c>
      <c r="C26" s="33" t="s">
        <v>66</v>
      </c>
      <c r="D26" s="39">
        <v>28</v>
      </c>
      <c r="E26" s="40" t="s">
        <v>145</v>
      </c>
      <c r="F26" s="41">
        <v>67.25</v>
      </c>
      <c r="G26" s="42"/>
      <c r="H26" s="42"/>
      <c r="I26" s="43" t="s">
        <v>38</v>
      </c>
      <c r="J26" s="44">
        <f t="shared" si="0"/>
        <v>1</v>
      </c>
      <c r="K26" s="42" t="s">
        <v>39</v>
      </c>
      <c r="L26" s="42" t="s">
        <v>4</v>
      </c>
      <c r="M26" s="45"/>
      <c r="N26" s="42"/>
      <c r="O26" s="42"/>
      <c r="P26" s="46"/>
      <c r="Q26" s="42"/>
      <c r="R26" s="42"/>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1"/>
        <v>1883</v>
      </c>
      <c r="BB26" s="48">
        <f t="shared" si="2"/>
        <v>1883</v>
      </c>
      <c r="BC26" s="49" t="str">
        <f t="shared" si="3"/>
        <v>INR  One Thousand Eight Hundred &amp; Eighty Three  Only</v>
      </c>
      <c r="IA26" s="21">
        <v>1.14</v>
      </c>
      <c r="IB26" s="21" t="s">
        <v>188</v>
      </c>
      <c r="IC26" s="21" t="s">
        <v>66</v>
      </c>
      <c r="ID26" s="21">
        <v>28</v>
      </c>
      <c r="IE26" s="22" t="s">
        <v>145</v>
      </c>
      <c r="IF26" s="22"/>
      <c r="IG26" s="22"/>
      <c r="IH26" s="22"/>
      <c r="II26" s="22"/>
    </row>
    <row r="27" spans="1:243" s="21" customFormat="1" ht="15.75">
      <c r="A27" s="37">
        <v>1.15</v>
      </c>
      <c r="B27" s="38" t="s">
        <v>139</v>
      </c>
      <c r="C27" s="39" t="s">
        <v>67</v>
      </c>
      <c r="D27" s="76"/>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8"/>
      <c r="IA27" s="21">
        <v>1.15</v>
      </c>
      <c r="IB27" s="21" t="s">
        <v>139</v>
      </c>
      <c r="IC27" s="21" t="s">
        <v>67</v>
      </c>
      <c r="IE27" s="22"/>
      <c r="IF27" s="22"/>
      <c r="IG27" s="22"/>
      <c r="IH27" s="22"/>
      <c r="II27" s="22"/>
    </row>
    <row r="28" spans="1:243" s="21" customFormat="1" ht="63">
      <c r="A28" s="36">
        <v>1.16</v>
      </c>
      <c r="B28" s="38" t="s">
        <v>140</v>
      </c>
      <c r="C28" s="33" t="s">
        <v>68</v>
      </c>
      <c r="D28" s="76"/>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8"/>
      <c r="IA28" s="21">
        <v>1.16</v>
      </c>
      <c r="IB28" s="21" t="s">
        <v>140</v>
      </c>
      <c r="IC28" s="21" t="s">
        <v>68</v>
      </c>
      <c r="IE28" s="22"/>
      <c r="IF28" s="22"/>
      <c r="IG28" s="22"/>
      <c r="IH28" s="22"/>
      <c r="II28" s="22"/>
    </row>
    <row r="29" spans="1:243" s="21" customFormat="1" ht="63">
      <c r="A29" s="37">
        <v>1.17</v>
      </c>
      <c r="B29" s="38" t="s">
        <v>141</v>
      </c>
      <c r="C29" s="33" t="s">
        <v>69</v>
      </c>
      <c r="D29" s="39">
        <v>0.2</v>
      </c>
      <c r="E29" s="40" t="s">
        <v>145</v>
      </c>
      <c r="F29" s="41">
        <v>6457.83</v>
      </c>
      <c r="G29" s="42"/>
      <c r="H29" s="42"/>
      <c r="I29" s="43" t="s">
        <v>38</v>
      </c>
      <c r="J29" s="44">
        <f t="shared" si="0"/>
        <v>1</v>
      </c>
      <c r="K29" s="42" t="s">
        <v>39</v>
      </c>
      <c r="L29" s="42" t="s">
        <v>4</v>
      </c>
      <c r="M29" s="45"/>
      <c r="N29" s="42"/>
      <c r="O29" s="42"/>
      <c r="P29" s="46"/>
      <c r="Q29" s="42"/>
      <c r="R29" s="42"/>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1"/>
        <v>1292</v>
      </c>
      <c r="BB29" s="48">
        <f t="shared" si="2"/>
        <v>1292</v>
      </c>
      <c r="BC29" s="49" t="str">
        <f t="shared" si="3"/>
        <v>INR  One Thousand Two Hundred &amp; Ninety Two  Only</v>
      </c>
      <c r="IA29" s="21">
        <v>1.17</v>
      </c>
      <c r="IB29" s="21" t="s">
        <v>141</v>
      </c>
      <c r="IC29" s="21" t="s">
        <v>69</v>
      </c>
      <c r="ID29" s="21">
        <v>0.2</v>
      </c>
      <c r="IE29" s="22" t="s">
        <v>145</v>
      </c>
      <c r="IF29" s="22"/>
      <c r="IG29" s="22"/>
      <c r="IH29" s="22"/>
      <c r="II29" s="22"/>
    </row>
    <row r="30" spans="1:243" s="21" customFormat="1" ht="78.75">
      <c r="A30" s="36">
        <v>1.18</v>
      </c>
      <c r="B30" s="38" t="s">
        <v>189</v>
      </c>
      <c r="C30" s="39" t="s">
        <v>59</v>
      </c>
      <c r="D30" s="39">
        <v>2</v>
      </c>
      <c r="E30" s="40" t="s">
        <v>136</v>
      </c>
      <c r="F30" s="41">
        <v>325.16</v>
      </c>
      <c r="G30" s="42"/>
      <c r="H30" s="42"/>
      <c r="I30" s="43" t="s">
        <v>38</v>
      </c>
      <c r="J30" s="44">
        <f t="shared" si="0"/>
        <v>1</v>
      </c>
      <c r="K30" s="42" t="s">
        <v>39</v>
      </c>
      <c r="L30" s="42" t="s">
        <v>4</v>
      </c>
      <c r="M30" s="45"/>
      <c r="N30" s="42"/>
      <c r="O30" s="42"/>
      <c r="P30" s="46"/>
      <c r="Q30" s="42"/>
      <c r="R30" s="42"/>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1"/>
        <v>650</v>
      </c>
      <c r="BB30" s="48">
        <f t="shared" si="2"/>
        <v>650</v>
      </c>
      <c r="BC30" s="49" t="str">
        <f t="shared" si="3"/>
        <v>INR  Six Hundred &amp; Fifty  Only</v>
      </c>
      <c r="IA30" s="21">
        <v>1.18</v>
      </c>
      <c r="IB30" s="21" t="s">
        <v>189</v>
      </c>
      <c r="IC30" s="21" t="s">
        <v>59</v>
      </c>
      <c r="ID30" s="21">
        <v>2</v>
      </c>
      <c r="IE30" s="22" t="s">
        <v>136</v>
      </c>
      <c r="IF30" s="22"/>
      <c r="IG30" s="22"/>
      <c r="IH30" s="22"/>
      <c r="II30" s="22"/>
    </row>
    <row r="31" spans="1:243" s="21" customFormat="1" ht="63">
      <c r="A31" s="37">
        <v>1.19</v>
      </c>
      <c r="B31" s="38" t="s">
        <v>154</v>
      </c>
      <c r="C31" s="39" t="s">
        <v>71</v>
      </c>
      <c r="D31" s="39">
        <v>1</v>
      </c>
      <c r="E31" s="40" t="s">
        <v>158</v>
      </c>
      <c r="F31" s="41">
        <v>50.11</v>
      </c>
      <c r="G31" s="42"/>
      <c r="H31" s="42"/>
      <c r="I31" s="43" t="s">
        <v>38</v>
      </c>
      <c r="J31" s="44">
        <f t="shared" si="0"/>
        <v>1</v>
      </c>
      <c r="K31" s="42" t="s">
        <v>39</v>
      </c>
      <c r="L31" s="42" t="s">
        <v>4</v>
      </c>
      <c r="M31" s="45"/>
      <c r="N31" s="42"/>
      <c r="O31" s="42"/>
      <c r="P31" s="46"/>
      <c r="Q31" s="42"/>
      <c r="R31" s="42"/>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1"/>
        <v>50</v>
      </c>
      <c r="BB31" s="48">
        <f t="shared" si="2"/>
        <v>50</v>
      </c>
      <c r="BC31" s="49" t="str">
        <f t="shared" si="3"/>
        <v>INR  Fifty Only</v>
      </c>
      <c r="IA31" s="21">
        <v>1.19</v>
      </c>
      <c r="IB31" s="21" t="s">
        <v>154</v>
      </c>
      <c r="IC31" s="21" t="s">
        <v>71</v>
      </c>
      <c r="ID31" s="21">
        <v>1</v>
      </c>
      <c r="IE31" s="34" t="s">
        <v>158</v>
      </c>
      <c r="IF31" s="22"/>
      <c r="IG31" s="22"/>
      <c r="IH31" s="22"/>
      <c r="II31" s="22"/>
    </row>
    <row r="32" spans="1:243" s="21" customFormat="1" ht="94.5">
      <c r="A32" s="36">
        <v>1.2</v>
      </c>
      <c r="B32" s="38" t="s">
        <v>190</v>
      </c>
      <c r="C32" s="39" t="s">
        <v>72</v>
      </c>
      <c r="D32" s="39">
        <v>2</v>
      </c>
      <c r="E32" s="40" t="s">
        <v>136</v>
      </c>
      <c r="F32" s="41">
        <v>99.82</v>
      </c>
      <c r="G32" s="42"/>
      <c r="H32" s="42"/>
      <c r="I32" s="43" t="s">
        <v>38</v>
      </c>
      <c r="J32" s="44">
        <f t="shared" si="0"/>
        <v>1</v>
      </c>
      <c r="K32" s="42" t="s">
        <v>39</v>
      </c>
      <c r="L32" s="42" t="s">
        <v>4</v>
      </c>
      <c r="M32" s="45"/>
      <c r="N32" s="42"/>
      <c r="O32" s="42"/>
      <c r="P32" s="46"/>
      <c r="Q32" s="42"/>
      <c r="R32" s="42"/>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 t="shared" si="1"/>
        <v>200</v>
      </c>
      <c r="BB32" s="48">
        <f t="shared" si="2"/>
        <v>200</v>
      </c>
      <c r="BC32" s="49" t="str">
        <f t="shared" si="3"/>
        <v>INR  Two Hundred    Only</v>
      </c>
      <c r="IA32" s="21">
        <v>1.2</v>
      </c>
      <c r="IB32" s="21" t="s">
        <v>190</v>
      </c>
      <c r="IC32" s="21" t="s">
        <v>72</v>
      </c>
      <c r="ID32" s="21">
        <v>2</v>
      </c>
      <c r="IE32" s="22" t="s">
        <v>136</v>
      </c>
      <c r="IF32" s="22"/>
      <c r="IG32" s="22"/>
      <c r="IH32" s="22"/>
      <c r="II32" s="22"/>
    </row>
    <row r="33" spans="1:243" s="21" customFormat="1" ht="141.75">
      <c r="A33" s="37">
        <v>1.21</v>
      </c>
      <c r="B33" s="38" t="s">
        <v>191</v>
      </c>
      <c r="C33" s="33" t="s">
        <v>73</v>
      </c>
      <c r="D33" s="39">
        <v>2</v>
      </c>
      <c r="E33" s="40" t="s">
        <v>136</v>
      </c>
      <c r="F33" s="41">
        <v>597.68</v>
      </c>
      <c r="G33" s="42"/>
      <c r="H33" s="42"/>
      <c r="I33" s="43" t="s">
        <v>38</v>
      </c>
      <c r="J33" s="44">
        <f t="shared" si="0"/>
        <v>1</v>
      </c>
      <c r="K33" s="42" t="s">
        <v>39</v>
      </c>
      <c r="L33" s="42" t="s">
        <v>4</v>
      </c>
      <c r="M33" s="45"/>
      <c r="N33" s="42"/>
      <c r="O33" s="42"/>
      <c r="P33" s="46"/>
      <c r="Q33" s="42"/>
      <c r="R33" s="42"/>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1"/>
        <v>1195</v>
      </c>
      <c r="BB33" s="48">
        <f t="shared" si="2"/>
        <v>1195</v>
      </c>
      <c r="BC33" s="49" t="str">
        <f t="shared" si="3"/>
        <v>INR  One Thousand One Hundred &amp; Ninety Five  Only</v>
      </c>
      <c r="IA33" s="21">
        <v>1.21</v>
      </c>
      <c r="IB33" s="21" t="s">
        <v>191</v>
      </c>
      <c r="IC33" s="21" t="s">
        <v>73</v>
      </c>
      <c r="ID33" s="21">
        <v>2</v>
      </c>
      <c r="IE33" s="34" t="s">
        <v>136</v>
      </c>
      <c r="IF33" s="22"/>
      <c r="IG33" s="22"/>
      <c r="IH33" s="22"/>
      <c r="II33" s="22"/>
    </row>
    <row r="34" spans="1:243" s="21" customFormat="1" ht="15.75">
      <c r="A34" s="36">
        <v>1.22</v>
      </c>
      <c r="B34" s="38" t="s">
        <v>192</v>
      </c>
      <c r="C34" s="39" t="s">
        <v>74</v>
      </c>
      <c r="D34" s="76"/>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8"/>
      <c r="IA34" s="21">
        <v>1.22</v>
      </c>
      <c r="IB34" s="21" t="s">
        <v>192</v>
      </c>
      <c r="IC34" s="21" t="s">
        <v>74</v>
      </c>
      <c r="IE34" s="22"/>
      <c r="IF34" s="22"/>
      <c r="IG34" s="22"/>
      <c r="IH34" s="22"/>
      <c r="II34" s="22"/>
    </row>
    <row r="35" spans="1:243" s="21" customFormat="1" ht="63">
      <c r="A35" s="37">
        <v>1.23</v>
      </c>
      <c r="B35" s="38" t="s">
        <v>193</v>
      </c>
      <c r="C35" s="39" t="s">
        <v>75</v>
      </c>
      <c r="D35" s="76"/>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8"/>
      <c r="IA35" s="21">
        <v>1.23</v>
      </c>
      <c r="IB35" s="21" t="s">
        <v>193</v>
      </c>
      <c r="IC35" s="21" t="s">
        <v>75</v>
      </c>
      <c r="IE35" s="22"/>
      <c r="IF35" s="22"/>
      <c r="IG35" s="22"/>
      <c r="IH35" s="22"/>
      <c r="II35" s="22"/>
    </row>
    <row r="36" spans="1:243" s="21" customFormat="1" ht="63">
      <c r="A36" s="36">
        <v>1.24</v>
      </c>
      <c r="B36" s="38" t="s">
        <v>194</v>
      </c>
      <c r="C36" s="33" t="s">
        <v>76</v>
      </c>
      <c r="D36" s="39">
        <v>2</v>
      </c>
      <c r="E36" s="40" t="s">
        <v>145</v>
      </c>
      <c r="F36" s="41">
        <v>6966.81</v>
      </c>
      <c r="G36" s="42"/>
      <c r="H36" s="42"/>
      <c r="I36" s="43" t="s">
        <v>38</v>
      </c>
      <c r="J36" s="44">
        <f t="shared" si="0"/>
        <v>1</v>
      </c>
      <c r="K36" s="42" t="s">
        <v>39</v>
      </c>
      <c r="L36" s="42" t="s">
        <v>4</v>
      </c>
      <c r="M36" s="45"/>
      <c r="N36" s="42"/>
      <c r="O36" s="42"/>
      <c r="P36" s="46"/>
      <c r="Q36" s="42"/>
      <c r="R36" s="42"/>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1"/>
        <v>13934</v>
      </c>
      <c r="BB36" s="48">
        <f t="shared" si="2"/>
        <v>13934</v>
      </c>
      <c r="BC36" s="49" t="str">
        <f t="shared" si="3"/>
        <v>INR  Thirteen Thousand Nine Hundred &amp; Thirty Four  Only</v>
      </c>
      <c r="IA36" s="21">
        <v>1.24</v>
      </c>
      <c r="IB36" s="21" t="s">
        <v>194</v>
      </c>
      <c r="IC36" s="21" t="s">
        <v>76</v>
      </c>
      <c r="ID36" s="21">
        <v>2</v>
      </c>
      <c r="IE36" s="22" t="s">
        <v>145</v>
      </c>
      <c r="IF36" s="22"/>
      <c r="IG36" s="22"/>
      <c r="IH36" s="22"/>
      <c r="II36" s="22"/>
    </row>
    <row r="37" spans="1:243" s="21" customFormat="1" ht="173.25">
      <c r="A37" s="37">
        <v>1.25</v>
      </c>
      <c r="B37" s="38" t="s">
        <v>195</v>
      </c>
      <c r="C37" s="39" t="s">
        <v>77</v>
      </c>
      <c r="D37" s="39">
        <v>1.5</v>
      </c>
      <c r="E37" s="40" t="s">
        <v>145</v>
      </c>
      <c r="F37" s="41">
        <v>9398.77</v>
      </c>
      <c r="G37" s="42"/>
      <c r="H37" s="42"/>
      <c r="I37" s="43" t="s">
        <v>38</v>
      </c>
      <c r="J37" s="44">
        <f t="shared" si="0"/>
        <v>1</v>
      </c>
      <c r="K37" s="42" t="s">
        <v>39</v>
      </c>
      <c r="L37" s="42" t="s">
        <v>4</v>
      </c>
      <c r="M37" s="45"/>
      <c r="N37" s="42"/>
      <c r="O37" s="42"/>
      <c r="P37" s="46"/>
      <c r="Q37" s="42"/>
      <c r="R37" s="42"/>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1"/>
        <v>14098</v>
      </c>
      <c r="BB37" s="48">
        <f t="shared" si="2"/>
        <v>14098</v>
      </c>
      <c r="BC37" s="49" t="str">
        <f t="shared" si="3"/>
        <v>INR  Fourteen Thousand  &amp;Ninety Eight  Only</v>
      </c>
      <c r="IA37" s="21">
        <v>1.25</v>
      </c>
      <c r="IB37" s="21" t="s">
        <v>195</v>
      </c>
      <c r="IC37" s="21" t="s">
        <v>77</v>
      </c>
      <c r="ID37" s="21">
        <v>1.5</v>
      </c>
      <c r="IE37" s="22" t="s">
        <v>145</v>
      </c>
      <c r="IF37" s="22"/>
      <c r="IG37" s="22"/>
      <c r="IH37" s="22"/>
      <c r="II37" s="22"/>
    </row>
    <row r="38" spans="1:243" s="21" customFormat="1" ht="31.5">
      <c r="A38" s="36">
        <v>1.26</v>
      </c>
      <c r="B38" s="38" t="s">
        <v>196</v>
      </c>
      <c r="C38" s="39" t="s">
        <v>78</v>
      </c>
      <c r="D38" s="76"/>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8"/>
      <c r="IA38" s="21">
        <v>1.26</v>
      </c>
      <c r="IB38" s="21" t="s">
        <v>196</v>
      </c>
      <c r="IC38" s="21" t="s">
        <v>78</v>
      </c>
      <c r="IE38" s="22"/>
      <c r="IF38" s="22"/>
      <c r="IG38" s="22"/>
      <c r="IH38" s="22"/>
      <c r="II38" s="22"/>
    </row>
    <row r="39" spans="1:243" s="21" customFormat="1" ht="31.5">
      <c r="A39" s="37">
        <v>1.27</v>
      </c>
      <c r="B39" s="38" t="s">
        <v>197</v>
      </c>
      <c r="C39" s="33" t="s">
        <v>79</v>
      </c>
      <c r="D39" s="39">
        <v>156</v>
      </c>
      <c r="E39" s="40" t="s">
        <v>136</v>
      </c>
      <c r="F39" s="41">
        <v>270.01</v>
      </c>
      <c r="G39" s="42"/>
      <c r="H39" s="42"/>
      <c r="I39" s="43" t="s">
        <v>38</v>
      </c>
      <c r="J39" s="44">
        <f t="shared" si="0"/>
        <v>1</v>
      </c>
      <c r="K39" s="42" t="s">
        <v>39</v>
      </c>
      <c r="L39" s="42" t="s">
        <v>4</v>
      </c>
      <c r="M39" s="45"/>
      <c r="N39" s="42"/>
      <c r="O39" s="42"/>
      <c r="P39" s="46"/>
      <c r="Q39" s="42"/>
      <c r="R39" s="42"/>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f t="shared" si="1"/>
        <v>42122</v>
      </c>
      <c r="BB39" s="48">
        <f t="shared" si="2"/>
        <v>42122</v>
      </c>
      <c r="BC39" s="49" t="str">
        <f t="shared" si="3"/>
        <v>INR  Forty Two Thousand One Hundred &amp; Twenty Two  Only</v>
      </c>
      <c r="IA39" s="21">
        <v>1.27</v>
      </c>
      <c r="IB39" s="21" t="s">
        <v>197</v>
      </c>
      <c r="IC39" s="21" t="s">
        <v>79</v>
      </c>
      <c r="ID39" s="21">
        <v>156</v>
      </c>
      <c r="IE39" s="22" t="s">
        <v>136</v>
      </c>
      <c r="IF39" s="22"/>
      <c r="IG39" s="22"/>
      <c r="IH39" s="22"/>
      <c r="II39" s="22"/>
    </row>
    <row r="40" spans="1:243" s="21" customFormat="1" ht="31.5">
      <c r="A40" s="36">
        <v>1.28</v>
      </c>
      <c r="B40" s="38" t="s">
        <v>198</v>
      </c>
      <c r="C40" s="39" t="s">
        <v>80</v>
      </c>
      <c r="D40" s="39">
        <v>7</v>
      </c>
      <c r="E40" s="40" t="s">
        <v>136</v>
      </c>
      <c r="F40" s="41">
        <v>672.12</v>
      </c>
      <c r="G40" s="42"/>
      <c r="H40" s="42"/>
      <c r="I40" s="43" t="s">
        <v>38</v>
      </c>
      <c r="J40" s="44">
        <f t="shared" si="0"/>
        <v>1</v>
      </c>
      <c r="K40" s="42" t="s">
        <v>39</v>
      </c>
      <c r="L40" s="42" t="s">
        <v>4</v>
      </c>
      <c r="M40" s="45"/>
      <c r="N40" s="42"/>
      <c r="O40" s="42"/>
      <c r="P40" s="46"/>
      <c r="Q40" s="42"/>
      <c r="R40" s="42"/>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f t="shared" si="1"/>
        <v>4705</v>
      </c>
      <c r="BB40" s="48">
        <f t="shared" si="2"/>
        <v>4705</v>
      </c>
      <c r="BC40" s="49" t="str">
        <f t="shared" si="3"/>
        <v>INR  Four Thousand Seven Hundred &amp; Five  Only</v>
      </c>
      <c r="IA40" s="21">
        <v>1.28</v>
      </c>
      <c r="IB40" s="21" t="s">
        <v>198</v>
      </c>
      <c r="IC40" s="21" t="s">
        <v>80</v>
      </c>
      <c r="ID40" s="21">
        <v>7</v>
      </c>
      <c r="IE40" s="34" t="s">
        <v>136</v>
      </c>
      <c r="IF40" s="22"/>
      <c r="IG40" s="22"/>
      <c r="IH40" s="22"/>
      <c r="II40" s="22"/>
    </row>
    <row r="41" spans="1:243" s="21" customFormat="1" ht="31.5">
      <c r="A41" s="37">
        <v>1.29</v>
      </c>
      <c r="B41" s="38" t="s">
        <v>199</v>
      </c>
      <c r="C41" s="39" t="s">
        <v>81</v>
      </c>
      <c r="D41" s="39">
        <v>2</v>
      </c>
      <c r="E41" s="40" t="s">
        <v>136</v>
      </c>
      <c r="F41" s="41">
        <v>533.41</v>
      </c>
      <c r="G41" s="42"/>
      <c r="H41" s="42"/>
      <c r="I41" s="43" t="s">
        <v>38</v>
      </c>
      <c r="J41" s="44">
        <f t="shared" si="0"/>
        <v>1</v>
      </c>
      <c r="K41" s="42" t="s">
        <v>39</v>
      </c>
      <c r="L41" s="42" t="s">
        <v>4</v>
      </c>
      <c r="M41" s="45"/>
      <c r="N41" s="42"/>
      <c r="O41" s="42"/>
      <c r="P41" s="46"/>
      <c r="Q41" s="42"/>
      <c r="R41" s="42"/>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7">
        <f t="shared" si="1"/>
        <v>1067</v>
      </c>
      <c r="BB41" s="48">
        <f t="shared" si="2"/>
        <v>1067</v>
      </c>
      <c r="BC41" s="49" t="str">
        <f t="shared" si="3"/>
        <v>INR  One Thousand  &amp;Sixty Seven  Only</v>
      </c>
      <c r="IA41" s="21">
        <v>1.29</v>
      </c>
      <c r="IB41" s="21" t="s">
        <v>199</v>
      </c>
      <c r="IC41" s="21" t="s">
        <v>81</v>
      </c>
      <c r="ID41" s="21">
        <v>2</v>
      </c>
      <c r="IE41" s="22" t="s">
        <v>136</v>
      </c>
      <c r="IF41" s="22"/>
      <c r="IG41" s="22"/>
      <c r="IH41" s="22"/>
      <c r="II41" s="22"/>
    </row>
    <row r="42" spans="1:243" s="21" customFormat="1" ht="15.75">
      <c r="A42" s="36">
        <v>1.3</v>
      </c>
      <c r="B42" s="38" t="s">
        <v>200</v>
      </c>
      <c r="C42" s="33" t="s">
        <v>82</v>
      </c>
      <c r="D42" s="76"/>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8"/>
      <c r="IA42" s="21">
        <v>1.3</v>
      </c>
      <c r="IB42" s="21" t="s">
        <v>200</v>
      </c>
      <c r="IC42" s="21" t="s">
        <v>82</v>
      </c>
      <c r="IE42" s="22"/>
      <c r="IF42" s="22"/>
      <c r="IG42" s="22"/>
      <c r="IH42" s="22"/>
      <c r="II42" s="22"/>
    </row>
    <row r="43" spans="1:243" s="21" customFormat="1" ht="31.5">
      <c r="A43" s="37">
        <v>1.31</v>
      </c>
      <c r="B43" s="38" t="s">
        <v>201</v>
      </c>
      <c r="C43" s="39" t="s">
        <v>83</v>
      </c>
      <c r="D43" s="39">
        <v>5.5</v>
      </c>
      <c r="E43" s="40" t="s">
        <v>146</v>
      </c>
      <c r="F43" s="41">
        <v>159.49</v>
      </c>
      <c r="G43" s="42"/>
      <c r="H43" s="42"/>
      <c r="I43" s="43" t="s">
        <v>38</v>
      </c>
      <c r="J43" s="44">
        <f t="shared" si="0"/>
        <v>1</v>
      </c>
      <c r="K43" s="42" t="s">
        <v>39</v>
      </c>
      <c r="L43" s="42" t="s">
        <v>4</v>
      </c>
      <c r="M43" s="45"/>
      <c r="N43" s="42"/>
      <c r="O43" s="42"/>
      <c r="P43" s="46"/>
      <c r="Q43" s="42"/>
      <c r="R43" s="42"/>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7">
        <f t="shared" si="1"/>
        <v>877</v>
      </c>
      <c r="BB43" s="48">
        <f t="shared" si="2"/>
        <v>877</v>
      </c>
      <c r="BC43" s="49" t="str">
        <f t="shared" si="3"/>
        <v>INR  Eight Hundred &amp; Seventy Seven  Only</v>
      </c>
      <c r="IA43" s="21">
        <v>1.31</v>
      </c>
      <c r="IB43" s="21" t="s">
        <v>201</v>
      </c>
      <c r="IC43" s="21" t="s">
        <v>83</v>
      </c>
      <c r="ID43" s="21">
        <v>5.5</v>
      </c>
      <c r="IE43" s="22" t="s">
        <v>146</v>
      </c>
      <c r="IF43" s="22"/>
      <c r="IG43" s="22"/>
      <c r="IH43" s="22"/>
      <c r="II43" s="22"/>
    </row>
    <row r="44" spans="1:243" s="21" customFormat="1" ht="31.5">
      <c r="A44" s="36">
        <v>1.32</v>
      </c>
      <c r="B44" s="38" t="s">
        <v>202</v>
      </c>
      <c r="C44" s="39" t="s">
        <v>84</v>
      </c>
      <c r="D44" s="39">
        <v>3.5</v>
      </c>
      <c r="E44" s="40" t="s">
        <v>136</v>
      </c>
      <c r="F44" s="41">
        <v>714.56</v>
      </c>
      <c r="G44" s="42"/>
      <c r="H44" s="42"/>
      <c r="I44" s="43" t="s">
        <v>38</v>
      </c>
      <c r="J44" s="44">
        <f t="shared" si="0"/>
        <v>1</v>
      </c>
      <c r="K44" s="42" t="s">
        <v>39</v>
      </c>
      <c r="L44" s="42" t="s">
        <v>4</v>
      </c>
      <c r="M44" s="45"/>
      <c r="N44" s="42"/>
      <c r="O44" s="42"/>
      <c r="P44" s="46"/>
      <c r="Q44" s="42"/>
      <c r="R44" s="42"/>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7">
        <f t="shared" si="1"/>
        <v>2501</v>
      </c>
      <c r="BB44" s="48">
        <f t="shared" si="2"/>
        <v>2501</v>
      </c>
      <c r="BC44" s="49" t="str">
        <f t="shared" si="3"/>
        <v>INR  Two Thousand Five Hundred &amp; One  Only</v>
      </c>
      <c r="IA44" s="21">
        <v>1.32</v>
      </c>
      <c r="IB44" s="21" t="s">
        <v>202</v>
      </c>
      <c r="IC44" s="21" t="s">
        <v>84</v>
      </c>
      <c r="ID44" s="21">
        <v>3.5</v>
      </c>
      <c r="IE44" s="22" t="s">
        <v>136</v>
      </c>
      <c r="IF44" s="22"/>
      <c r="IG44" s="22"/>
      <c r="IH44" s="22"/>
      <c r="II44" s="22"/>
    </row>
    <row r="45" spans="1:243" s="21" customFormat="1" ht="63">
      <c r="A45" s="37">
        <v>1.33</v>
      </c>
      <c r="B45" s="38" t="s">
        <v>203</v>
      </c>
      <c r="C45" s="33" t="s">
        <v>85</v>
      </c>
      <c r="D45" s="76"/>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8"/>
      <c r="IA45" s="21">
        <v>1.33</v>
      </c>
      <c r="IB45" s="21" t="s">
        <v>203</v>
      </c>
      <c r="IC45" s="21" t="s">
        <v>85</v>
      </c>
      <c r="IE45" s="22"/>
      <c r="IF45" s="22"/>
      <c r="IG45" s="22"/>
      <c r="IH45" s="22"/>
      <c r="II45" s="22"/>
    </row>
    <row r="46" spans="1:243" s="21" customFormat="1" ht="47.25">
      <c r="A46" s="36">
        <v>1.34</v>
      </c>
      <c r="B46" s="38" t="s">
        <v>204</v>
      </c>
      <c r="C46" s="39" t="s">
        <v>86</v>
      </c>
      <c r="D46" s="39">
        <v>477</v>
      </c>
      <c r="E46" s="40" t="s">
        <v>269</v>
      </c>
      <c r="F46" s="41">
        <v>78.61</v>
      </c>
      <c r="G46" s="42"/>
      <c r="H46" s="42"/>
      <c r="I46" s="43" t="s">
        <v>38</v>
      </c>
      <c r="J46" s="44">
        <f t="shared" si="0"/>
        <v>1</v>
      </c>
      <c r="K46" s="42" t="s">
        <v>39</v>
      </c>
      <c r="L46" s="42" t="s">
        <v>4</v>
      </c>
      <c r="M46" s="45"/>
      <c r="N46" s="42"/>
      <c r="O46" s="42"/>
      <c r="P46" s="46"/>
      <c r="Q46" s="42"/>
      <c r="R46" s="42"/>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7">
        <f t="shared" si="1"/>
        <v>37497</v>
      </c>
      <c r="BB46" s="48">
        <f t="shared" si="2"/>
        <v>37497</v>
      </c>
      <c r="BC46" s="49" t="str">
        <f t="shared" si="3"/>
        <v>INR  Thirty Seven Thousand Four Hundred &amp; Ninety Seven  Only</v>
      </c>
      <c r="IA46" s="21">
        <v>1.34</v>
      </c>
      <c r="IB46" s="21" t="s">
        <v>204</v>
      </c>
      <c r="IC46" s="21" t="s">
        <v>86</v>
      </c>
      <c r="ID46" s="21">
        <v>477</v>
      </c>
      <c r="IE46" s="22" t="s">
        <v>269</v>
      </c>
      <c r="IF46" s="22"/>
      <c r="IG46" s="22"/>
      <c r="IH46" s="22"/>
      <c r="II46" s="22"/>
    </row>
    <row r="47" spans="1:243" s="21" customFormat="1" ht="15.75">
      <c r="A47" s="37">
        <v>1.35</v>
      </c>
      <c r="B47" s="38" t="s">
        <v>142</v>
      </c>
      <c r="C47" s="39" t="s">
        <v>87</v>
      </c>
      <c r="D47" s="76"/>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8"/>
      <c r="IA47" s="21">
        <v>1.35</v>
      </c>
      <c r="IB47" s="21" t="s">
        <v>142</v>
      </c>
      <c r="IC47" s="21" t="s">
        <v>87</v>
      </c>
      <c r="IE47" s="22"/>
      <c r="IF47" s="22"/>
      <c r="IG47" s="22"/>
      <c r="IH47" s="22"/>
      <c r="II47" s="22"/>
    </row>
    <row r="48" spans="1:243" s="21" customFormat="1" ht="47.25">
      <c r="A48" s="36">
        <v>1.35999999999999</v>
      </c>
      <c r="B48" s="38" t="s">
        <v>205</v>
      </c>
      <c r="C48" s="33" t="s">
        <v>88</v>
      </c>
      <c r="D48" s="76"/>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8"/>
      <c r="IA48" s="21">
        <v>1.35999999999999</v>
      </c>
      <c r="IB48" s="21" t="s">
        <v>205</v>
      </c>
      <c r="IC48" s="21" t="s">
        <v>88</v>
      </c>
      <c r="IE48" s="22"/>
      <c r="IF48" s="22"/>
      <c r="IG48" s="22"/>
      <c r="IH48" s="22"/>
      <c r="II48" s="22"/>
    </row>
    <row r="49" spans="1:243" s="21" customFormat="1" ht="31.5">
      <c r="A49" s="37">
        <v>1.37</v>
      </c>
      <c r="B49" s="38" t="s">
        <v>206</v>
      </c>
      <c r="C49" s="39" t="s">
        <v>89</v>
      </c>
      <c r="D49" s="39">
        <v>1.3</v>
      </c>
      <c r="E49" s="40" t="s">
        <v>145</v>
      </c>
      <c r="F49" s="41">
        <v>5838.01</v>
      </c>
      <c r="G49" s="42"/>
      <c r="H49" s="42"/>
      <c r="I49" s="43" t="s">
        <v>38</v>
      </c>
      <c r="J49" s="44">
        <f t="shared" si="0"/>
        <v>1</v>
      </c>
      <c r="K49" s="42" t="s">
        <v>39</v>
      </c>
      <c r="L49" s="42" t="s">
        <v>4</v>
      </c>
      <c r="M49" s="45"/>
      <c r="N49" s="42"/>
      <c r="O49" s="42"/>
      <c r="P49" s="46"/>
      <c r="Q49" s="42"/>
      <c r="R49" s="42"/>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7">
        <f t="shared" si="1"/>
        <v>7589</v>
      </c>
      <c r="BB49" s="48">
        <f t="shared" si="2"/>
        <v>7589</v>
      </c>
      <c r="BC49" s="49" t="str">
        <f t="shared" si="3"/>
        <v>INR  Seven Thousand Five Hundred &amp; Eighty Nine  Only</v>
      </c>
      <c r="IA49" s="21">
        <v>1.37</v>
      </c>
      <c r="IB49" s="21" t="s">
        <v>206</v>
      </c>
      <c r="IC49" s="21" t="s">
        <v>89</v>
      </c>
      <c r="ID49" s="21">
        <v>1.3</v>
      </c>
      <c r="IE49" s="22" t="s">
        <v>145</v>
      </c>
      <c r="IF49" s="22"/>
      <c r="IG49" s="22"/>
      <c r="IH49" s="22"/>
      <c r="II49" s="22"/>
    </row>
    <row r="50" spans="1:243" s="21" customFormat="1" ht="63">
      <c r="A50" s="36">
        <v>1.37999999999999</v>
      </c>
      <c r="B50" s="38" t="s">
        <v>207</v>
      </c>
      <c r="C50" s="39" t="s">
        <v>90</v>
      </c>
      <c r="D50" s="76"/>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8"/>
      <c r="IA50" s="21">
        <v>1.37999999999999</v>
      </c>
      <c r="IB50" s="21" t="s">
        <v>207</v>
      </c>
      <c r="IC50" s="21" t="s">
        <v>90</v>
      </c>
      <c r="IE50" s="22"/>
      <c r="IF50" s="22"/>
      <c r="IG50" s="22"/>
      <c r="IH50" s="22"/>
      <c r="II50" s="22"/>
    </row>
    <row r="51" spans="1:243" s="21" customFormat="1" ht="47.25">
      <c r="A51" s="37">
        <v>1.38999999999999</v>
      </c>
      <c r="B51" s="38" t="s">
        <v>206</v>
      </c>
      <c r="C51" s="33" t="s">
        <v>91</v>
      </c>
      <c r="D51" s="39">
        <v>6.5</v>
      </c>
      <c r="E51" s="40" t="s">
        <v>145</v>
      </c>
      <c r="F51" s="41">
        <v>7267.3</v>
      </c>
      <c r="G51" s="42"/>
      <c r="H51" s="42"/>
      <c r="I51" s="43" t="s">
        <v>38</v>
      </c>
      <c r="J51" s="44">
        <f t="shared" si="0"/>
        <v>1</v>
      </c>
      <c r="K51" s="42" t="s">
        <v>39</v>
      </c>
      <c r="L51" s="42" t="s">
        <v>4</v>
      </c>
      <c r="M51" s="45"/>
      <c r="N51" s="42"/>
      <c r="O51" s="42"/>
      <c r="P51" s="46"/>
      <c r="Q51" s="42"/>
      <c r="R51" s="42"/>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7">
        <f t="shared" si="1"/>
        <v>47237</v>
      </c>
      <c r="BB51" s="48">
        <f t="shared" si="2"/>
        <v>47237</v>
      </c>
      <c r="BC51" s="49" t="str">
        <f t="shared" si="3"/>
        <v>INR  Forty Seven Thousand Two Hundred &amp; Thirty Seven  Only</v>
      </c>
      <c r="IA51" s="21">
        <v>1.38999999999999</v>
      </c>
      <c r="IB51" s="21" t="s">
        <v>206</v>
      </c>
      <c r="IC51" s="21" t="s">
        <v>91</v>
      </c>
      <c r="ID51" s="21">
        <v>6.5</v>
      </c>
      <c r="IE51" s="22" t="s">
        <v>145</v>
      </c>
      <c r="IF51" s="22"/>
      <c r="IG51" s="22"/>
      <c r="IH51" s="22"/>
      <c r="II51" s="22"/>
    </row>
    <row r="52" spans="1:243" s="21" customFormat="1" ht="63">
      <c r="A52" s="36">
        <v>1.39999999999999</v>
      </c>
      <c r="B52" s="38" t="s">
        <v>208</v>
      </c>
      <c r="C52" s="39" t="s">
        <v>92</v>
      </c>
      <c r="D52" s="76"/>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8"/>
      <c r="IA52" s="21">
        <v>1.39999999999999</v>
      </c>
      <c r="IB52" s="21" t="s">
        <v>208</v>
      </c>
      <c r="IC52" s="21" t="s">
        <v>92</v>
      </c>
      <c r="IE52" s="22"/>
      <c r="IF52" s="22"/>
      <c r="IG52" s="22"/>
      <c r="IH52" s="22"/>
      <c r="II52" s="22"/>
    </row>
    <row r="53" spans="1:243" s="21" customFormat="1" ht="31.5">
      <c r="A53" s="37">
        <v>1.40999999999999</v>
      </c>
      <c r="B53" s="38" t="s">
        <v>209</v>
      </c>
      <c r="C53" s="39" t="s">
        <v>93</v>
      </c>
      <c r="D53" s="39">
        <v>4</v>
      </c>
      <c r="E53" s="40" t="s">
        <v>136</v>
      </c>
      <c r="F53" s="41">
        <v>892.63</v>
      </c>
      <c r="G53" s="42"/>
      <c r="H53" s="42"/>
      <c r="I53" s="43" t="s">
        <v>38</v>
      </c>
      <c r="J53" s="44">
        <f t="shared" si="0"/>
        <v>1</v>
      </c>
      <c r="K53" s="42" t="s">
        <v>39</v>
      </c>
      <c r="L53" s="42" t="s">
        <v>4</v>
      </c>
      <c r="M53" s="45"/>
      <c r="N53" s="42"/>
      <c r="O53" s="42"/>
      <c r="P53" s="46"/>
      <c r="Q53" s="42"/>
      <c r="R53" s="42"/>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7">
        <f t="shared" si="1"/>
        <v>3571</v>
      </c>
      <c r="BB53" s="48">
        <f t="shared" si="2"/>
        <v>3571</v>
      </c>
      <c r="BC53" s="49" t="str">
        <f t="shared" si="3"/>
        <v>INR  Three Thousand Five Hundred &amp; Seventy One  Only</v>
      </c>
      <c r="IA53" s="21">
        <v>1.40999999999999</v>
      </c>
      <c r="IB53" s="21" t="s">
        <v>209</v>
      </c>
      <c r="IC53" s="21" t="s">
        <v>93</v>
      </c>
      <c r="ID53" s="21">
        <v>4</v>
      </c>
      <c r="IE53" s="22" t="s">
        <v>136</v>
      </c>
      <c r="IF53" s="22"/>
      <c r="IG53" s="22"/>
      <c r="IH53" s="22"/>
      <c r="II53" s="22"/>
    </row>
    <row r="54" spans="1:243" s="21" customFormat="1" ht="78.75">
      <c r="A54" s="36">
        <v>1.41999999999999</v>
      </c>
      <c r="B54" s="38" t="s">
        <v>210</v>
      </c>
      <c r="C54" s="33" t="s">
        <v>94</v>
      </c>
      <c r="D54" s="39">
        <v>4</v>
      </c>
      <c r="E54" s="40" t="s">
        <v>146</v>
      </c>
      <c r="F54" s="41">
        <v>48.93</v>
      </c>
      <c r="G54" s="42"/>
      <c r="H54" s="42"/>
      <c r="I54" s="43" t="s">
        <v>38</v>
      </c>
      <c r="J54" s="44">
        <f t="shared" si="0"/>
        <v>1</v>
      </c>
      <c r="K54" s="42" t="s">
        <v>39</v>
      </c>
      <c r="L54" s="42" t="s">
        <v>4</v>
      </c>
      <c r="M54" s="45"/>
      <c r="N54" s="42"/>
      <c r="O54" s="42"/>
      <c r="P54" s="46"/>
      <c r="Q54" s="42"/>
      <c r="R54" s="42"/>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7">
        <f t="shared" si="1"/>
        <v>196</v>
      </c>
      <c r="BB54" s="48">
        <f t="shared" si="2"/>
        <v>196</v>
      </c>
      <c r="BC54" s="49" t="str">
        <f t="shared" si="3"/>
        <v>INR  One Hundred &amp; Ninety Six  Only</v>
      </c>
      <c r="IA54" s="21">
        <v>1.41999999999999</v>
      </c>
      <c r="IB54" s="21" t="s">
        <v>210</v>
      </c>
      <c r="IC54" s="21" t="s">
        <v>94</v>
      </c>
      <c r="ID54" s="21">
        <v>4</v>
      </c>
      <c r="IE54" s="22" t="s">
        <v>146</v>
      </c>
      <c r="IF54" s="22"/>
      <c r="IG54" s="22"/>
      <c r="IH54" s="22"/>
      <c r="II54" s="22"/>
    </row>
    <row r="55" spans="1:243" s="21" customFormat="1" ht="15.75">
      <c r="A55" s="37">
        <v>1.42999999999999</v>
      </c>
      <c r="B55" s="38" t="s">
        <v>211</v>
      </c>
      <c r="C55" s="39" t="s">
        <v>95</v>
      </c>
      <c r="D55" s="76"/>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8"/>
      <c r="IA55" s="21">
        <v>1.42999999999999</v>
      </c>
      <c r="IB55" s="21" t="s">
        <v>211</v>
      </c>
      <c r="IC55" s="21" t="s">
        <v>95</v>
      </c>
      <c r="IE55" s="22"/>
      <c r="IF55" s="22"/>
      <c r="IG55" s="22"/>
      <c r="IH55" s="22"/>
      <c r="II55" s="22"/>
    </row>
    <row r="56" spans="1:243" s="21" customFormat="1" ht="189">
      <c r="A56" s="36">
        <v>1.43999999999999</v>
      </c>
      <c r="B56" s="38" t="s">
        <v>212</v>
      </c>
      <c r="C56" s="39" t="s">
        <v>96</v>
      </c>
      <c r="D56" s="76"/>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8"/>
      <c r="IA56" s="21">
        <v>1.43999999999999</v>
      </c>
      <c r="IB56" s="21" t="s">
        <v>212</v>
      </c>
      <c r="IC56" s="21" t="s">
        <v>96</v>
      </c>
      <c r="IE56" s="22"/>
      <c r="IF56" s="22"/>
      <c r="IG56" s="22"/>
      <c r="IH56" s="22"/>
      <c r="II56" s="22"/>
    </row>
    <row r="57" spans="1:243" s="21" customFormat="1" ht="31.5">
      <c r="A57" s="37">
        <v>1.44999999999999</v>
      </c>
      <c r="B57" s="38" t="s">
        <v>213</v>
      </c>
      <c r="C57" s="33" t="s">
        <v>97</v>
      </c>
      <c r="D57" s="76"/>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8"/>
      <c r="IA57" s="21">
        <v>1.44999999999999</v>
      </c>
      <c r="IB57" s="21" t="s">
        <v>213</v>
      </c>
      <c r="IC57" s="21" t="s">
        <v>97</v>
      </c>
      <c r="IE57" s="22"/>
      <c r="IF57" s="22"/>
      <c r="IG57" s="22"/>
      <c r="IH57" s="22"/>
      <c r="II57" s="22"/>
    </row>
    <row r="58" spans="1:243" s="21" customFormat="1" ht="31.5">
      <c r="A58" s="36">
        <v>1.45999999999999</v>
      </c>
      <c r="B58" s="38" t="s">
        <v>214</v>
      </c>
      <c r="C58" s="39" t="s">
        <v>98</v>
      </c>
      <c r="D58" s="39">
        <v>2</v>
      </c>
      <c r="E58" s="40" t="s">
        <v>136</v>
      </c>
      <c r="F58" s="41">
        <v>4102.89</v>
      </c>
      <c r="G58" s="42"/>
      <c r="H58" s="42"/>
      <c r="I58" s="43" t="s">
        <v>38</v>
      </c>
      <c r="J58" s="44">
        <f t="shared" si="0"/>
        <v>1</v>
      </c>
      <c r="K58" s="42" t="s">
        <v>39</v>
      </c>
      <c r="L58" s="42" t="s">
        <v>4</v>
      </c>
      <c r="M58" s="45"/>
      <c r="N58" s="42"/>
      <c r="O58" s="42"/>
      <c r="P58" s="46"/>
      <c r="Q58" s="42"/>
      <c r="R58" s="42"/>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7">
        <f t="shared" si="1"/>
        <v>8206</v>
      </c>
      <c r="BB58" s="48">
        <f t="shared" si="2"/>
        <v>8206</v>
      </c>
      <c r="BC58" s="49" t="str">
        <f t="shared" si="3"/>
        <v>INR  Eight Thousand Two Hundred &amp; Six  Only</v>
      </c>
      <c r="IA58" s="21">
        <v>1.45999999999999</v>
      </c>
      <c r="IB58" s="21" t="s">
        <v>214</v>
      </c>
      <c r="IC58" s="21" t="s">
        <v>98</v>
      </c>
      <c r="ID58" s="21">
        <v>2</v>
      </c>
      <c r="IE58" s="22" t="s">
        <v>136</v>
      </c>
      <c r="IF58" s="22"/>
      <c r="IG58" s="22"/>
      <c r="IH58" s="22"/>
      <c r="II58" s="22"/>
    </row>
    <row r="59" spans="1:243" s="21" customFormat="1" ht="78.75">
      <c r="A59" s="37">
        <v>1.46999999999999</v>
      </c>
      <c r="B59" s="38" t="s">
        <v>215</v>
      </c>
      <c r="C59" s="39" t="s">
        <v>99</v>
      </c>
      <c r="D59" s="76"/>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8"/>
      <c r="IA59" s="21">
        <v>1.46999999999999</v>
      </c>
      <c r="IB59" s="21" t="s">
        <v>215</v>
      </c>
      <c r="IC59" s="21" t="s">
        <v>99</v>
      </c>
      <c r="IE59" s="22"/>
      <c r="IF59" s="22"/>
      <c r="IG59" s="22"/>
      <c r="IH59" s="22"/>
      <c r="II59" s="22"/>
    </row>
    <row r="60" spans="1:243" s="21" customFormat="1" ht="31.5">
      <c r="A60" s="36">
        <v>1.47999999999999</v>
      </c>
      <c r="B60" s="38" t="s">
        <v>216</v>
      </c>
      <c r="C60" s="33" t="s">
        <v>100</v>
      </c>
      <c r="D60" s="39">
        <v>6</v>
      </c>
      <c r="E60" s="40" t="s">
        <v>146</v>
      </c>
      <c r="F60" s="41">
        <v>367.25</v>
      </c>
      <c r="G60" s="42"/>
      <c r="H60" s="42"/>
      <c r="I60" s="43" t="s">
        <v>38</v>
      </c>
      <c r="J60" s="44">
        <f t="shared" si="0"/>
        <v>1</v>
      </c>
      <c r="K60" s="42" t="s">
        <v>39</v>
      </c>
      <c r="L60" s="42" t="s">
        <v>4</v>
      </c>
      <c r="M60" s="45"/>
      <c r="N60" s="42"/>
      <c r="O60" s="42"/>
      <c r="P60" s="46"/>
      <c r="Q60" s="42"/>
      <c r="R60" s="42"/>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7">
        <f t="shared" si="1"/>
        <v>2204</v>
      </c>
      <c r="BB60" s="48">
        <f t="shared" si="2"/>
        <v>2204</v>
      </c>
      <c r="BC60" s="49" t="str">
        <f t="shared" si="3"/>
        <v>INR  Two Thousand Two Hundred &amp; Four  Only</v>
      </c>
      <c r="IA60" s="21">
        <v>1.47999999999999</v>
      </c>
      <c r="IB60" s="21" t="s">
        <v>216</v>
      </c>
      <c r="IC60" s="21" t="s">
        <v>100</v>
      </c>
      <c r="ID60" s="21">
        <v>6</v>
      </c>
      <c r="IE60" s="22" t="s">
        <v>146</v>
      </c>
      <c r="IF60" s="22"/>
      <c r="IG60" s="22"/>
      <c r="IH60" s="22"/>
      <c r="II60" s="22"/>
    </row>
    <row r="61" spans="1:243" s="21" customFormat="1" ht="47.25" customHeight="1">
      <c r="A61" s="37">
        <v>1.48999999999999</v>
      </c>
      <c r="B61" s="38" t="s">
        <v>217</v>
      </c>
      <c r="C61" s="39" t="s">
        <v>101</v>
      </c>
      <c r="D61" s="76"/>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8"/>
      <c r="IA61" s="21">
        <v>1.48999999999999</v>
      </c>
      <c r="IB61" s="21" t="s">
        <v>217</v>
      </c>
      <c r="IC61" s="21" t="s">
        <v>101</v>
      </c>
      <c r="IE61" s="22"/>
      <c r="IF61" s="22"/>
      <c r="IG61" s="22"/>
      <c r="IH61" s="22"/>
      <c r="II61" s="22"/>
    </row>
    <row r="62" spans="1:243" s="21" customFormat="1" ht="126">
      <c r="A62" s="36">
        <v>1.49999999999999</v>
      </c>
      <c r="B62" s="38" t="s">
        <v>218</v>
      </c>
      <c r="C62" s="39" t="s">
        <v>102</v>
      </c>
      <c r="D62" s="76"/>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8"/>
      <c r="IA62" s="21">
        <v>1.49999999999999</v>
      </c>
      <c r="IB62" s="21" t="s">
        <v>218</v>
      </c>
      <c r="IC62" s="21" t="s">
        <v>102</v>
      </c>
      <c r="IE62" s="22"/>
      <c r="IF62" s="22"/>
      <c r="IG62" s="22"/>
      <c r="IH62" s="22"/>
      <c r="II62" s="22"/>
    </row>
    <row r="63" spans="1:243" s="21" customFormat="1" ht="15.75">
      <c r="A63" s="37">
        <v>1.50999999999999</v>
      </c>
      <c r="B63" s="38" t="s">
        <v>219</v>
      </c>
      <c r="C63" s="33" t="s">
        <v>103</v>
      </c>
      <c r="D63" s="76"/>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8"/>
      <c r="IA63" s="21">
        <v>1.50999999999999</v>
      </c>
      <c r="IB63" s="21" t="s">
        <v>219</v>
      </c>
      <c r="IC63" s="21" t="s">
        <v>103</v>
      </c>
      <c r="IE63" s="22"/>
      <c r="IF63" s="22"/>
      <c r="IG63" s="22"/>
      <c r="IH63" s="22"/>
      <c r="II63" s="22"/>
    </row>
    <row r="64" spans="1:243" s="21" customFormat="1" ht="31.5" customHeight="1">
      <c r="A64" s="36">
        <v>1.51999999999999</v>
      </c>
      <c r="B64" s="38" t="s">
        <v>220</v>
      </c>
      <c r="C64" s="39" t="s">
        <v>104</v>
      </c>
      <c r="D64" s="39">
        <v>2.2</v>
      </c>
      <c r="E64" s="40" t="s">
        <v>136</v>
      </c>
      <c r="F64" s="41">
        <v>1663.39</v>
      </c>
      <c r="G64" s="42"/>
      <c r="H64" s="42"/>
      <c r="I64" s="43" t="s">
        <v>38</v>
      </c>
      <c r="J64" s="44">
        <f t="shared" si="0"/>
        <v>1</v>
      </c>
      <c r="K64" s="42" t="s">
        <v>39</v>
      </c>
      <c r="L64" s="42" t="s">
        <v>4</v>
      </c>
      <c r="M64" s="45"/>
      <c r="N64" s="42"/>
      <c r="O64" s="42"/>
      <c r="P64" s="46"/>
      <c r="Q64" s="42"/>
      <c r="R64" s="42"/>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7">
        <f t="shared" si="1"/>
        <v>3659</v>
      </c>
      <c r="BB64" s="48">
        <f t="shared" si="2"/>
        <v>3659</v>
      </c>
      <c r="BC64" s="49" t="str">
        <f t="shared" si="3"/>
        <v>INR  Three Thousand Six Hundred &amp; Fifty Nine  Only</v>
      </c>
      <c r="IA64" s="21">
        <v>1.51999999999999</v>
      </c>
      <c r="IB64" s="21" t="s">
        <v>220</v>
      </c>
      <c r="IC64" s="21" t="s">
        <v>104</v>
      </c>
      <c r="ID64" s="21">
        <v>2.2</v>
      </c>
      <c r="IE64" s="22" t="s">
        <v>136</v>
      </c>
      <c r="IF64" s="22"/>
      <c r="IG64" s="22"/>
      <c r="IH64" s="22"/>
      <c r="II64" s="22"/>
    </row>
    <row r="65" spans="1:243" s="21" customFormat="1" ht="110.25">
      <c r="A65" s="37">
        <v>1.52999999999999</v>
      </c>
      <c r="B65" s="38" t="s">
        <v>221</v>
      </c>
      <c r="C65" s="39" t="s">
        <v>105</v>
      </c>
      <c r="D65" s="76"/>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8"/>
      <c r="IA65" s="21">
        <v>1.52999999999999</v>
      </c>
      <c r="IB65" s="21" t="s">
        <v>221</v>
      </c>
      <c r="IC65" s="21" t="s">
        <v>105</v>
      </c>
      <c r="IE65" s="22"/>
      <c r="IF65" s="22"/>
      <c r="IG65" s="22"/>
      <c r="IH65" s="22"/>
      <c r="II65" s="22"/>
    </row>
    <row r="66" spans="1:243" s="21" customFormat="1" ht="43.5" customHeight="1">
      <c r="A66" s="36">
        <v>1.53999999999999</v>
      </c>
      <c r="B66" s="38" t="s">
        <v>222</v>
      </c>
      <c r="C66" s="33" t="s">
        <v>106</v>
      </c>
      <c r="D66" s="39">
        <v>2.1</v>
      </c>
      <c r="E66" s="40" t="s">
        <v>136</v>
      </c>
      <c r="F66" s="41">
        <v>1767.43</v>
      </c>
      <c r="G66" s="42"/>
      <c r="H66" s="42"/>
      <c r="I66" s="43" t="s">
        <v>38</v>
      </c>
      <c r="J66" s="44">
        <f t="shared" si="0"/>
        <v>1</v>
      </c>
      <c r="K66" s="42" t="s">
        <v>39</v>
      </c>
      <c r="L66" s="42" t="s">
        <v>4</v>
      </c>
      <c r="M66" s="45"/>
      <c r="N66" s="42"/>
      <c r="O66" s="42"/>
      <c r="P66" s="46"/>
      <c r="Q66" s="42"/>
      <c r="R66" s="42"/>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7">
        <f t="shared" si="1"/>
        <v>3712</v>
      </c>
      <c r="BB66" s="48">
        <f t="shared" si="2"/>
        <v>3712</v>
      </c>
      <c r="BC66" s="49" t="str">
        <f t="shared" si="3"/>
        <v>INR  Three Thousand Seven Hundred &amp; Twelve  Only</v>
      </c>
      <c r="IA66" s="21">
        <v>1.53999999999999</v>
      </c>
      <c r="IB66" s="21" t="s">
        <v>222</v>
      </c>
      <c r="IC66" s="21" t="s">
        <v>106</v>
      </c>
      <c r="ID66" s="21">
        <v>2.1</v>
      </c>
      <c r="IE66" s="22" t="s">
        <v>136</v>
      </c>
      <c r="IF66" s="22"/>
      <c r="IG66" s="22"/>
      <c r="IH66" s="22"/>
      <c r="II66" s="22"/>
    </row>
    <row r="67" spans="1:243" s="21" customFormat="1" ht="78.75">
      <c r="A67" s="37">
        <v>1.54999999999999</v>
      </c>
      <c r="B67" s="38" t="s">
        <v>223</v>
      </c>
      <c r="C67" s="39" t="s">
        <v>107</v>
      </c>
      <c r="D67" s="76"/>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8"/>
      <c r="IA67" s="21">
        <v>1.54999999999999</v>
      </c>
      <c r="IB67" s="21" t="s">
        <v>223</v>
      </c>
      <c r="IC67" s="21" t="s">
        <v>107</v>
      </c>
      <c r="IE67" s="22"/>
      <c r="IF67" s="22"/>
      <c r="IG67" s="22"/>
      <c r="IH67" s="22"/>
      <c r="II67" s="22"/>
    </row>
    <row r="68" spans="1:243" s="21" customFormat="1" ht="31.5">
      <c r="A68" s="36">
        <v>1.55999999999999</v>
      </c>
      <c r="B68" s="38" t="s">
        <v>224</v>
      </c>
      <c r="C68" s="39" t="s">
        <v>108</v>
      </c>
      <c r="D68" s="39">
        <v>21</v>
      </c>
      <c r="E68" s="40" t="s">
        <v>269</v>
      </c>
      <c r="F68" s="41">
        <v>158.7</v>
      </c>
      <c r="G68" s="42"/>
      <c r="H68" s="42"/>
      <c r="I68" s="43" t="s">
        <v>38</v>
      </c>
      <c r="J68" s="44">
        <f t="shared" si="0"/>
        <v>1</v>
      </c>
      <c r="K68" s="42" t="s">
        <v>39</v>
      </c>
      <c r="L68" s="42" t="s">
        <v>4</v>
      </c>
      <c r="M68" s="45"/>
      <c r="N68" s="42"/>
      <c r="O68" s="42"/>
      <c r="P68" s="46"/>
      <c r="Q68" s="42"/>
      <c r="R68" s="42"/>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7">
        <f t="shared" si="1"/>
        <v>3333</v>
      </c>
      <c r="BB68" s="48">
        <f t="shared" si="2"/>
        <v>3333</v>
      </c>
      <c r="BC68" s="49" t="str">
        <f t="shared" si="3"/>
        <v>INR  Three Thousand Three Hundred &amp; Thirty Three  Only</v>
      </c>
      <c r="IA68" s="21">
        <v>1.55999999999999</v>
      </c>
      <c r="IB68" s="21" t="s">
        <v>224</v>
      </c>
      <c r="IC68" s="21" t="s">
        <v>108</v>
      </c>
      <c r="ID68" s="21">
        <v>21</v>
      </c>
      <c r="IE68" s="22" t="s">
        <v>269</v>
      </c>
      <c r="IF68" s="22"/>
      <c r="IG68" s="22"/>
      <c r="IH68" s="22"/>
      <c r="II68" s="22"/>
    </row>
    <row r="69" spans="1:243" s="21" customFormat="1" ht="47.25">
      <c r="A69" s="37">
        <v>1.56999999999999</v>
      </c>
      <c r="B69" s="38" t="s">
        <v>225</v>
      </c>
      <c r="C69" s="33" t="s">
        <v>109</v>
      </c>
      <c r="D69" s="76"/>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c r="BA69" s="77"/>
      <c r="BB69" s="77"/>
      <c r="BC69" s="78"/>
      <c r="IA69" s="21">
        <v>1.56999999999999</v>
      </c>
      <c r="IB69" s="21" t="s">
        <v>225</v>
      </c>
      <c r="IC69" s="21" t="s">
        <v>109</v>
      </c>
      <c r="IE69" s="22"/>
      <c r="IF69" s="22"/>
      <c r="IG69" s="22"/>
      <c r="IH69" s="22"/>
      <c r="II69" s="22"/>
    </row>
    <row r="70" spans="1:243" s="21" customFormat="1" ht="15.75">
      <c r="A70" s="36">
        <v>1.57999999999999</v>
      </c>
      <c r="B70" s="38" t="s">
        <v>226</v>
      </c>
      <c r="C70" s="39" t="s">
        <v>110</v>
      </c>
      <c r="D70" s="39">
        <v>4</v>
      </c>
      <c r="E70" s="40" t="s">
        <v>147</v>
      </c>
      <c r="F70" s="41">
        <v>24.77</v>
      </c>
      <c r="G70" s="42"/>
      <c r="H70" s="42"/>
      <c r="I70" s="43" t="s">
        <v>38</v>
      </c>
      <c r="J70" s="44">
        <f t="shared" si="0"/>
        <v>1</v>
      </c>
      <c r="K70" s="42" t="s">
        <v>39</v>
      </c>
      <c r="L70" s="42" t="s">
        <v>4</v>
      </c>
      <c r="M70" s="45"/>
      <c r="N70" s="42"/>
      <c r="O70" s="42"/>
      <c r="P70" s="46"/>
      <c r="Q70" s="42"/>
      <c r="R70" s="42"/>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7">
        <f t="shared" si="1"/>
        <v>99</v>
      </c>
      <c r="BB70" s="48">
        <f t="shared" si="2"/>
        <v>99</v>
      </c>
      <c r="BC70" s="49" t="str">
        <f t="shared" si="3"/>
        <v>INR  Ninety Nine Only</v>
      </c>
      <c r="IA70" s="21">
        <v>1.57999999999999</v>
      </c>
      <c r="IB70" s="21" t="s">
        <v>226</v>
      </c>
      <c r="IC70" s="21" t="s">
        <v>110</v>
      </c>
      <c r="ID70" s="21">
        <v>4</v>
      </c>
      <c r="IE70" s="22" t="s">
        <v>147</v>
      </c>
      <c r="IF70" s="22"/>
      <c r="IG70" s="22"/>
      <c r="IH70" s="22"/>
      <c r="II70" s="22"/>
    </row>
    <row r="71" spans="1:243" s="21" customFormat="1" ht="78.75">
      <c r="A71" s="37">
        <v>1.58999999999999</v>
      </c>
      <c r="B71" s="38" t="s">
        <v>227</v>
      </c>
      <c r="C71" s="39" t="s">
        <v>111</v>
      </c>
      <c r="D71" s="76"/>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8"/>
      <c r="IA71" s="21">
        <v>1.58999999999999</v>
      </c>
      <c r="IB71" s="21" t="s">
        <v>227</v>
      </c>
      <c r="IC71" s="21" t="s">
        <v>111</v>
      </c>
      <c r="IE71" s="22"/>
      <c r="IF71" s="22"/>
      <c r="IG71" s="22"/>
      <c r="IH71" s="22"/>
      <c r="II71" s="22"/>
    </row>
    <row r="72" spans="1:243" s="21" customFormat="1" ht="15.75">
      <c r="A72" s="36">
        <v>1.59999999999999</v>
      </c>
      <c r="B72" s="38" t="s">
        <v>228</v>
      </c>
      <c r="C72" s="33" t="s">
        <v>112</v>
      </c>
      <c r="D72" s="39">
        <v>1</v>
      </c>
      <c r="E72" s="40" t="s">
        <v>147</v>
      </c>
      <c r="F72" s="41">
        <v>205.96</v>
      </c>
      <c r="G72" s="42"/>
      <c r="H72" s="42"/>
      <c r="I72" s="43" t="s">
        <v>38</v>
      </c>
      <c r="J72" s="44">
        <f t="shared" si="0"/>
        <v>1</v>
      </c>
      <c r="K72" s="42" t="s">
        <v>39</v>
      </c>
      <c r="L72" s="42" t="s">
        <v>4</v>
      </c>
      <c r="M72" s="45"/>
      <c r="N72" s="42"/>
      <c r="O72" s="42"/>
      <c r="P72" s="46"/>
      <c r="Q72" s="42"/>
      <c r="R72" s="42"/>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7">
        <f t="shared" si="1"/>
        <v>206</v>
      </c>
      <c r="BB72" s="48">
        <f t="shared" si="2"/>
        <v>206</v>
      </c>
      <c r="BC72" s="49" t="str">
        <f t="shared" si="3"/>
        <v>INR  Two Hundred &amp; Six  Only</v>
      </c>
      <c r="IA72" s="21">
        <v>1.59999999999999</v>
      </c>
      <c r="IB72" s="21" t="s">
        <v>228</v>
      </c>
      <c r="IC72" s="21" t="s">
        <v>112</v>
      </c>
      <c r="ID72" s="21">
        <v>1</v>
      </c>
      <c r="IE72" s="22" t="s">
        <v>147</v>
      </c>
      <c r="IF72" s="22"/>
      <c r="IG72" s="22"/>
      <c r="IH72" s="22"/>
      <c r="II72" s="22"/>
    </row>
    <row r="73" spans="1:243" s="21" customFormat="1" ht="78.75">
      <c r="A73" s="37">
        <v>1.60999999999999</v>
      </c>
      <c r="B73" s="38" t="s">
        <v>229</v>
      </c>
      <c r="C73" s="39" t="s">
        <v>113</v>
      </c>
      <c r="D73" s="76"/>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8"/>
      <c r="IA73" s="21">
        <v>1.60999999999999</v>
      </c>
      <c r="IB73" s="21" t="s">
        <v>229</v>
      </c>
      <c r="IC73" s="21" t="s">
        <v>113</v>
      </c>
      <c r="IE73" s="22"/>
      <c r="IF73" s="22"/>
      <c r="IG73" s="22"/>
      <c r="IH73" s="22"/>
      <c r="II73" s="22"/>
    </row>
    <row r="74" spans="1:243" s="21" customFormat="1" ht="15.75">
      <c r="A74" s="36">
        <v>1.61999999999999</v>
      </c>
      <c r="B74" s="38" t="s">
        <v>230</v>
      </c>
      <c r="C74" s="39" t="s">
        <v>114</v>
      </c>
      <c r="D74" s="39">
        <v>1</v>
      </c>
      <c r="E74" s="40" t="s">
        <v>147</v>
      </c>
      <c r="F74" s="41">
        <v>79.61</v>
      </c>
      <c r="G74" s="42"/>
      <c r="H74" s="42"/>
      <c r="I74" s="43" t="s">
        <v>38</v>
      </c>
      <c r="J74" s="44">
        <f t="shared" si="0"/>
        <v>1</v>
      </c>
      <c r="K74" s="42" t="s">
        <v>39</v>
      </c>
      <c r="L74" s="42" t="s">
        <v>4</v>
      </c>
      <c r="M74" s="45"/>
      <c r="N74" s="42"/>
      <c r="O74" s="42"/>
      <c r="P74" s="46"/>
      <c r="Q74" s="42"/>
      <c r="R74" s="42"/>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7">
        <f t="shared" si="1"/>
        <v>80</v>
      </c>
      <c r="BB74" s="48">
        <f t="shared" si="2"/>
        <v>80</v>
      </c>
      <c r="BC74" s="49" t="str">
        <f t="shared" si="3"/>
        <v>INR  Eighty Only</v>
      </c>
      <c r="IA74" s="21">
        <v>1.61999999999999</v>
      </c>
      <c r="IB74" s="21" t="s">
        <v>230</v>
      </c>
      <c r="IC74" s="21" t="s">
        <v>114</v>
      </c>
      <c r="ID74" s="21">
        <v>1</v>
      </c>
      <c r="IE74" s="22" t="s">
        <v>147</v>
      </c>
      <c r="IF74" s="22"/>
      <c r="IG74" s="22"/>
      <c r="IH74" s="22"/>
      <c r="II74" s="22"/>
    </row>
    <row r="75" spans="1:243" s="21" customFormat="1" ht="78.75">
      <c r="A75" s="37">
        <v>1.62999999999999</v>
      </c>
      <c r="B75" s="38" t="s">
        <v>231</v>
      </c>
      <c r="C75" s="33" t="s">
        <v>115</v>
      </c>
      <c r="D75" s="76"/>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8"/>
      <c r="IA75" s="21">
        <v>1.62999999999999</v>
      </c>
      <c r="IB75" s="21" t="s">
        <v>231</v>
      </c>
      <c r="IC75" s="21" t="s">
        <v>115</v>
      </c>
      <c r="IE75" s="22"/>
      <c r="IF75" s="22"/>
      <c r="IG75" s="22"/>
      <c r="IH75" s="22"/>
      <c r="II75" s="22"/>
    </row>
    <row r="76" spans="1:243" s="21" customFormat="1" ht="15.75">
      <c r="A76" s="36">
        <v>1.63999999999999</v>
      </c>
      <c r="B76" s="38" t="s">
        <v>232</v>
      </c>
      <c r="C76" s="39" t="s">
        <v>116</v>
      </c>
      <c r="D76" s="39">
        <v>2</v>
      </c>
      <c r="E76" s="40" t="s">
        <v>147</v>
      </c>
      <c r="F76" s="41">
        <v>52.65</v>
      </c>
      <c r="G76" s="42"/>
      <c r="H76" s="42"/>
      <c r="I76" s="43" t="s">
        <v>38</v>
      </c>
      <c r="J76" s="44">
        <f aca="true" t="shared" si="4" ref="J76:J136">IF(I76="Less(-)",-1,1)</f>
        <v>1</v>
      </c>
      <c r="K76" s="42" t="s">
        <v>39</v>
      </c>
      <c r="L76" s="42" t="s">
        <v>4</v>
      </c>
      <c r="M76" s="45"/>
      <c r="N76" s="42"/>
      <c r="O76" s="42"/>
      <c r="P76" s="46"/>
      <c r="Q76" s="42"/>
      <c r="R76" s="42"/>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7">
        <f aca="true" t="shared" si="5" ref="BA76:BA136">ROUND(total_amount_ba($B$2,$D$2,D76,F76,J76,K76,M76),0)</f>
        <v>105</v>
      </c>
      <c r="BB76" s="48">
        <f aca="true" t="shared" si="6" ref="BB76:BB136">BA76+SUM(N76:AZ76)</f>
        <v>105</v>
      </c>
      <c r="BC76" s="49" t="str">
        <f aca="true" t="shared" si="7" ref="BC76:BC136">SpellNumber(L76,BB76)</f>
        <v>INR  One Hundred &amp; Five  Only</v>
      </c>
      <c r="IA76" s="21">
        <v>1.63999999999999</v>
      </c>
      <c r="IB76" s="21" t="s">
        <v>232</v>
      </c>
      <c r="IC76" s="21" t="s">
        <v>116</v>
      </c>
      <c r="ID76" s="21">
        <v>2</v>
      </c>
      <c r="IE76" s="22" t="s">
        <v>147</v>
      </c>
      <c r="IF76" s="22"/>
      <c r="IG76" s="22"/>
      <c r="IH76" s="22"/>
      <c r="II76" s="22"/>
    </row>
    <row r="77" spans="1:243" s="21" customFormat="1" ht="94.5">
      <c r="A77" s="37">
        <v>1.64999999999999</v>
      </c>
      <c r="B77" s="38" t="s">
        <v>233</v>
      </c>
      <c r="C77" s="39" t="s">
        <v>117</v>
      </c>
      <c r="D77" s="76"/>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8"/>
      <c r="IA77" s="21">
        <v>1.64999999999999</v>
      </c>
      <c r="IB77" s="21" t="s">
        <v>233</v>
      </c>
      <c r="IC77" s="21" t="s">
        <v>117</v>
      </c>
      <c r="IE77" s="22"/>
      <c r="IF77" s="22"/>
      <c r="IG77" s="22"/>
      <c r="IH77" s="22"/>
      <c r="II77" s="22"/>
    </row>
    <row r="78" spans="1:243" s="21" customFormat="1" ht="46.5" customHeight="1">
      <c r="A78" s="36">
        <v>1.65999999999999</v>
      </c>
      <c r="B78" s="38" t="s">
        <v>234</v>
      </c>
      <c r="C78" s="33" t="s">
        <v>118</v>
      </c>
      <c r="D78" s="39">
        <v>1</v>
      </c>
      <c r="E78" s="40" t="s">
        <v>147</v>
      </c>
      <c r="F78" s="41">
        <v>54.58</v>
      </c>
      <c r="G78" s="42"/>
      <c r="H78" s="42"/>
      <c r="I78" s="43" t="s">
        <v>38</v>
      </c>
      <c r="J78" s="44">
        <f t="shared" si="4"/>
        <v>1</v>
      </c>
      <c r="K78" s="42" t="s">
        <v>39</v>
      </c>
      <c r="L78" s="42" t="s">
        <v>4</v>
      </c>
      <c r="M78" s="45"/>
      <c r="N78" s="42"/>
      <c r="O78" s="42"/>
      <c r="P78" s="46"/>
      <c r="Q78" s="42"/>
      <c r="R78" s="42"/>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7">
        <f t="shared" si="5"/>
        <v>55</v>
      </c>
      <c r="BB78" s="48">
        <f t="shared" si="6"/>
        <v>55</v>
      </c>
      <c r="BC78" s="49" t="str">
        <f t="shared" si="7"/>
        <v>INR  Fifty Five Only</v>
      </c>
      <c r="IA78" s="21">
        <v>1.65999999999999</v>
      </c>
      <c r="IB78" s="21" t="s">
        <v>234</v>
      </c>
      <c r="IC78" s="21" t="s">
        <v>118</v>
      </c>
      <c r="ID78" s="21">
        <v>1</v>
      </c>
      <c r="IE78" s="22" t="s">
        <v>147</v>
      </c>
      <c r="IF78" s="22"/>
      <c r="IG78" s="22"/>
      <c r="IH78" s="22"/>
      <c r="II78" s="22"/>
    </row>
    <row r="79" spans="1:243" s="21" customFormat="1" ht="15.75">
      <c r="A79" s="37">
        <v>1.66999999999999</v>
      </c>
      <c r="B79" s="38" t="s">
        <v>235</v>
      </c>
      <c r="C79" s="39" t="s">
        <v>119</v>
      </c>
      <c r="D79" s="76"/>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8"/>
      <c r="IA79" s="21">
        <v>1.66999999999999</v>
      </c>
      <c r="IB79" s="21" t="s">
        <v>235</v>
      </c>
      <c r="IC79" s="21" t="s">
        <v>119</v>
      </c>
      <c r="IE79" s="22"/>
      <c r="IF79" s="22"/>
      <c r="IG79" s="22"/>
      <c r="IH79" s="22"/>
      <c r="II79" s="22"/>
    </row>
    <row r="80" spans="1:243" s="21" customFormat="1" ht="189">
      <c r="A80" s="36">
        <v>1.67999999999999</v>
      </c>
      <c r="B80" s="38" t="s">
        <v>236</v>
      </c>
      <c r="C80" s="39" t="s">
        <v>120</v>
      </c>
      <c r="D80" s="76"/>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8"/>
      <c r="IA80" s="21">
        <v>1.67999999999999</v>
      </c>
      <c r="IB80" s="21" t="s">
        <v>236</v>
      </c>
      <c r="IC80" s="21" t="s">
        <v>120</v>
      </c>
      <c r="IE80" s="22"/>
      <c r="IF80" s="22"/>
      <c r="IG80" s="22"/>
      <c r="IH80" s="22"/>
      <c r="II80" s="22"/>
    </row>
    <row r="81" spans="1:243" s="21" customFormat="1" ht="47.25" customHeight="1">
      <c r="A81" s="37">
        <v>1.68999999999999</v>
      </c>
      <c r="B81" s="38" t="s">
        <v>237</v>
      </c>
      <c r="C81" s="33" t="s">
        <v>121</v>
      </c>
      <c r="D81" s="39">
        <v>30</v>
      </c>
      <c r="E81" s="40" t="s">
        <v>269</v>
      </c>
      <c r="F81" s="41">
        <v>154.01</v>
      </c>
      <c r="G81" s="42"/>
      <c r="H81" s="42"/>
      <c r="I81" s="43" t="s">
        <v>38</v>
      </c>
      <c r="J81" s="44">
        <f t="shared" si="4"/>
        <v>1</v>
      </c>
      <c r="K81" s="42" t="s">
        <v>39</v>
      </c>
      <c r="L81" s="42" t="s">
        <v>4</v>
      </c>
      <c r="M81" s="45"/>
      <c r="N81" s="42"/>
      <c r="O81" s="42"/>
      <c r="P81" s="46"/>
      <c r="Q81" s="42"/>
      <c r="R81" s="42"/>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7">
        <f t="shared" si="5"/>
        <v>4620</v>
      </c>
      <c r="BB81" s="48">
        <f t="shared" si="6"/>
        <v>4620</v>
      </c>
      <c r="BC81" s="49" t="str">
        <f t="shared" si="7"/>
        <v>INR  Four Thousand Six Hundred &amp; Twenty  Only</v>
      </c>
      <c r="IA81" s="21">
        <v>1.68999999999999</v>
      </c>
      <c r="IB81" s="21" t="s">
        <v>237</v>
      </c>
      <c r="IC81" s="21" t="s">
        <v>121</v>
      </c>
      <c r="ID81" s="21">
        <v>30</v>
      </c>
      <c r="IE81" s="22" t="s">
        <v>269</v>
      </c>
      <c r="IF81" s="22"/>
      <c r="IG81" s="22"/>
      <c r="IH81" s="22"/>
      <c r="II81" s="22"/>
    </row>
    <row r="82" spans="1:243" s="21" customFormat="1" ht="94.5">
      <c r="A82" s="36">
        <v>1.69999999999999</v>
      </c>
      <c r="B82" s="38" t="s">
        <v>238</v>
      </c>
      <c r="C82" s="39" t="s">
        <v>122</v>
      </c>
      <c r="D82" s="76"/>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c r="BA82" s="77"/>
      <c r="BB82" s="77"/>
      <c r="BC82" s="78"/>
      <c r="IA82" s="21">
        <v>1.69999999999999</v>
      </c>
      <c r="IB82" s="21" t="s">
        <v>238</v>
      </c>
      <c r="IC82" s="21" t="s">
        <v>122</v>
      </c>
      <c r="IE82" s="22"/>
      <c r="IF82" s="22"/>
      <c r="IG82" s="22"/>
      <c r="IH82" s="22"/>
      <c r="II82" s="22"/>
    </row>
    <row r="83" spans="1:243" s="21" customFormat="1" ht="63">
      <c r="A83" s="37">
        <v>1.70999999999999</v>
      </c>
      <c r="B83" s="38" t="s">
        <v>239</v>
      </c>
      <c r="C83" s="39" t="s">
        <v>123</v>
      </c>
      <c r="D83" s="39">
        <v>20</v>
      </c>
      <c r="E83" s="40" t="s">
        <v>269</v>
      </c>
      <c r="F83" s="41">
        <v>100.53</v>
      </c>
      <c r="G83" s="42"/>
      <c r="H83" s="42"/>
      <c r="I83" s="43" t="s">
        <v>38</v>
      </c>
      <c r="J83" s="44">
        <f t="shared" si="4"/>
        <v>1</v>
      </c>
      <c r="K83" s="42" t="s">
        <v>39</v>
      </c>
      <c r="L83" s="42" t="s">
        <v>4</v>
      </c>
      <c r="M83" s="45"/>
      <c r="N83" s="42"/>
      <c r="O83" s="42"/>
      <c r="P83" s="46"/>
      <c r="Q83" s="42"/>
      <c r="R83" s="42"/>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7">
        <f t="shared" si="5"/>
        <v>2011</v>
      </c>
      <c r="BB83" s="48">
        <f t="shared" si="6"/>
        <v>2011</v>
      </c>
      <c r="BC83" s="49" t="str">
        <f t="shared" si="7"/>
        <v>INR  Two Thousand  &amp;Eleven  Only</v>
      </c>
      <c r="IA83" s="21">
        <v>1.70999999999999</v>
      </c>
      <c r="IB83" s="21" t="s">
        <v>239</v>
      </c>
      <c r="IC83" s="21" t="s">
        <v>123</v>
      </c>
      <c r="ID83" s="21">
        <v>20</v>
      </c>
      <c r="IE83" s="22" t="s">
        <v>269</v>
      </c>
      <c r="IF83" s="22"/>
      <c r="IG83" s="22"/>
      <c r="IH83" s="22"/>
      <c r="II83" s="22"/>
    </row>
    <row r="84" spans="1:243" s="21" customFormat="1" ht="15.75">
      <c r="A84" s="36">
        <v>1.71999999999999</v>
      </c>
      <c r="B84" s="38" t="s">
        <v>143</v>
      </c>
      <c r="C84" s="33" t="s">
        <v>124</v>
      </c>
      <c r="D84" s="76"/>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8"/>
      <c r="IA84" s="21">
        <v>1.71999999999999</v>
      </c>
      <c r="IB84" s="21" t="s">
        <v>143</v>
      </c>
      <c r="IC84" s="21" t="s">
        <v>124</v>
      </c>
      <c r="IE84" s="22"/>
      <c r="IF84" s="22"/>
      <c r="IG84" s="22"/>
      <c r="IH84" s="22"/>
      <c r="II84" s="22"/>
    </row>
    <row r="85" spans="1:243" s="21" customFormat="1" ht="78.75">
      <c r="A85" s="37">
        <v>1.72999999999999</v>
      </c>
      <c r="B85" s="38" t="s">
        <v>159</v>
      </c>
      <c r="C85" s="39" t="s">
        <v>125</v>
      </c>
      <c r="D85" s="76"/>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8"/>
      <c r="IA85" s="21">
        <v>1.72999999999999</v>
      </c>
      <c r="IB85" s="21" t="s">
        <v>159</v>
      </c>
      <c r="IC85" s="21" t="s">
        <v>125</v>
      </c>
      <c r="IE85" s="22"/>
      <c r="IF85" s="22"/>
      <c r="IG85" s="22"/>
      <c r="IH85" s="22"/>
      <c r="II85" s="22"/>
    </row>
    <row r="86" spans="1:243" s="21" customFormat="1" ht="37.5" customHeight="1">
      <c r="A86" s="36">
        <v>1.73999999999999</v>
      </c>
      <c r="B86" s="38" t="s">
        <v>160</v>
      </c>
      <c r="C86" s="39" t="s">
        <v>126</v>
      </c>
      <c r="D86" s="39">
        <v>53</v>
      </c>
      <c r="E86" s="40" t="s">
        <v>136</v>
      </c>
      <c r="F86" s="41">
        <v>787.55</v>
      </c>
      <c r="G86" s="42"/>
      <c r="H86" s="42"/>
      <c r="I86" s="43" t="s">
        <v>38</v>
      </c>
      <c r="J86" s="44">
        <f t="shared" si="4"/>
        <v>1</v>
      </c>
      <c r="K86" s="42" t="s">
        <v>39</v>
      </c>
      <c r="L86" s="42" t="s">
        <v>4</v>
      </c>
      <c r="M86" s="45"/>
      <c r="N86" s="42"/>
      <c r="O86" s="42"/>
      <c r="P86" s="46"/>
      <c r="Q86" s="42"/>
      <c r="R86" s="42"/>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7">
        <f t="shared" si="5"/>
        <v>41740</v>
      </c>
      <c r="BB86" s="48">
        <f t="shared" si="6"/>
        <v>41740</v>
      </c>
      <c r="BC86" s="49" t="str">
        <f t="shared" si="7"/>
        <v>INR  Forty One Thousand Seven Hundred &amp; Forty  Only</v>
      </c>
      <c r="IA86" s="21">
        <v>1.73999999999999</v>
      </c>
      <c r="IB86" s="21" t="s">
        <v>160</v>
      </c>
      <c r="IC86" s="21" t="s">
        <v>126</v>
      </c>
      <c r="ID86" s="21">
        <v>53</v>
      </c>
      <c r="IE86" s="22" t="s">
        <v>136</v>
      </c>
      <c r="IF86" s="22"/>
      <c r="IG86" s="22"/>
      <c r="IH86" s="22"/>
      <c r="II86" s="22"/>
    </row>
    <row r="87" spans="1:243" s="21" customFormat="1" ht="78.75">
      <c r="A87" s="37">
        <v>1.74999999999999</v>
      </c>
      <c r="B87" s="38" t="s">
        <v>240</v>
      </c>
      <c r="C87" s="33" t="s">
        <v>127</v>
      </c>
      <c r="D87" s="76"/>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8"/>
      <c r="IA87" s="21">
        <v>1.74999999999999</v>
      </c>
      <c r="IB87" s="21" t="s">
        <v>240</v>
      </c>
      <c r="IC87" s="21" t="s">
        <v>127</v>
      </c>
      <c r="IE87" s="22"/>
      <c r="IF87" s="22"/>
      <c r="IG87" s="22"/>
      <c r="IH87" s="22"/>
      <c r="II87" s="22"/>
    </row>
    <row r="88" spans="1:243" s="21" customFormat="1" ht="31.5">
      <c r="A88" s="36">
        <v>1.75999999999999</v>
      </c>
      <c r="B88" s="38" t="s">
        <v>241</v>
      </c>
      <c r="C88" s="39" t="s">
        <v>128</v>
      </c>
      <c r="D88" s="39">
        <v>5</v>
      </c>
      <c r="E88" s="40" t="s">
        <v>136</v>
      </c>
      <c r="F88" s="41">
        <v>477.86</v>
      </c>
      <c r="G88" s="42"/>
      <c r="H88" s="42"/>
      <c r="I88" s="43" t="s">
        <v>38</v>
      </c>
      <c r="J88" s="44">
        <f t="shared" si="4"/>
        <v>1</v>
      </c>
      <c r="K88" s="42" t="s">
        <v>39</v>
      </c>
      <c r="L88" s="42" t="s">
        <v>4</v>
      </c>
      <c r="M88" s="45"/>
      <c r="N88" s="42"/>
      <c r="O88" s="42"/>
      <c r="P88" s="46"/>
      <c r="Q88" s="42"/>
      <c r="R88" s="42"/>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7">
        <f t="shared" si="5"/>
        <v>2389</v>
      </c>
      <c r="BB88" s="48">
        <f t="shared" si="6"/>
        <v>2389</v>
      </c>
      <c r="BC88" s="49" t="str">
        <f t="shared" si="7"/>
        <v>INR  Two Thousand Three Hundred &amp; Eighty Nine  Only</v>
      </c>
      <c r="IA88" s="21">
        <v>1.75999999999999</v>
      </c>
      <c r="IB88" s="21" t="s">
        <v>241</v>
      </c>
      <c r="IC88" s="21" t="s">
        <v>128</v>
      </c>
      <c r="ID88" s="21">
        <v>5</v>
      </c>
      <c r="IE88" s="22" t="s">
        <v>136</v>
      </c>
      <c r="IF88" s="22"/>
      <c r="IG88" s="22"/>
      <c r="IH88" s="22"/>
      <c r="II88" s="22"/>
    </row>
    <row r="89" spans="1:243" s="21" customFormat="1" ht="204.75">
      <c r="A89" s="37">
        <v>1.76999999999999</v>
      </c>
      <c r="B89" s="38" t="s">
        <v>242</v>
      </c>
      <c r="C89" s="39" t="s">
        <v>129</v>
      </c>
      <c r="D89" s="39">
        <v>10</v>
      </c>
      <c r="E89" s="40" t="s">
        <v>136</v>
      </c>
      <c r="F89" s="41">
        <v>750.46</v>
      </c>
      <c r="G89" s="42"/>
      <c r="H89" s="42"/>
      <c r="I89" s="43" t="s">
        <v>38</v>
      </c>
      <c r="J89" s="44">
        <f t="shared" si="4"/>
        <v>1</v>
      </c>
      <c r="K89" s="42" t="s">
        <v>39</v>
      </c>
      <c r="L89" s="42" t="s">
        <v>4</v>
      </c>
      <c r="M89" s="45"/>
      <c r="N89" s="42"/>
      <c r="O89" s="42"/>
      <c r="P89" s="46"/>
      <c r="Q89" s="42"/>
      <c r="R89" s="42"/>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7">
        <f t="shared" si="5"/>
        <v>7505</v>
      </c>
      <c r="BB89" s="48">
        <f t="shared" si="6"/>
        <v>7505</v>
      </c>
      <c r="BC89" s="49" t="str">
        <f t="shared" si="7"/>
        <v>INR  Seven Thousand Five Hundred &amp; Five  Only</v>
      </c>
      <c r="IA89" s="21">
        <v>1.76999999999999</v>
      </c>
      <c r="IB89" s="21" t="s">
        <v>242</v>
      </c>
      <c r="IC89" s="21" t="s">
        <v>129</v>
      </c>
      <c r="ID89" s="21">
        <v>10</v>
      </c>
      <c r="IE89" s="22" t="s">
        <v>136</v>
      </c>
      <c r="IF89" s="22"/>
      <c r="IG89" s="22"/>
      <c r="IH89" s="22"/>
      <c r="II89" s="22"/>
    </row>
    <row r="90" spans="1:243" s="21" customFormat="1" ht="63">
      <c r="A90" s="36">
        <v>1.77999999999999</v>
      </c>
      <c r="B90" s="38" t="s">
        <v>243</v>
      </c>
      <c r="C90" s="33" t="s">
        <v>130</v>
      </c>
      <c r="D90" s="76"/>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8"/>
      <c r="IA90" s="21">
        <v>1.77999999999999</v>
      </c>
      <c r="IB90" s="21" t="s">
        <v>243</v>
      </c>
      <c r="IC90" s="21" t="s">
        <v>130</v>
      </c>
      <c r="IE90" s="22"/>
      <c r="IF90" s="22"/>
      <c r="IG90" s="22"/>
      <c r="IH90" s="22"/>
      <c r="II90" s="22"/>
    </row>
    <row r="91" spans="1:243" s="21" customFormat="1" ht="15.75">
      <c r="A91" s="37">
        <v>1.78999999999999</v>
      </c>
      <c r="B91" s="38" t="s">
        <v>244</v>
      </c>
      <c r="C91" s="39" t="s">
        <v>131</v>
      </c>
      <c r="D91" s="39">
        <v>1</v>
      </c>
      <c r="E91" s="40" t="s">
        <v>136</v>
      </c>
      <c r="F91" s="41">
        <v>500.44</v>
      </c>
      <c r="G91" s="42"/>
      <c r="H91" s="42"/>
      <c r="I91" s="43" t="s">
        <v>38</v>
      </c>
      <c r="J91" s="44">
        <f t="shared" si="4"/>
        <v>1</v>
      </c>
      <c r="K91" s="42" t="s">
        <v>39</v>
      </c>
      <c r="L91" s="42" t="s">
        <v>4</v>
      </c>
      <c r="M91" s="45"/>
      <c r="N91" s="42"/>
      <c r="O91" s="42"/>
      <c r="P91" s="46"/>
      <c r="Q91" s="42"/>
      <c r="R91" s="42"/>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7">
        <f t="shared" si="5"/>
        <v>500</v>
      </c>
      <c r="BB91" s="48">
        <f t="shared" si="6"/>
        <v>500</v>
      </c>
      <c r="BC91" s="49" t="str">
        <f t="shared" si="7"/>
        <v>INR  Five Hundred    Only</v>
      </c>
      <c r="IA91" s="21">
        <v>1.78999999999999</v>
      </c>
      <c r="IB91" s="21" t="s">
        <v>244</v>
      </c>
      <c r="IC91" s="21" t="s">
        <v>131</v>
      </c>
      <c r="ID91" s="21">
        <v>1</v>
      </c>
      <c r="IE91" s="22" t="s">
        <v>136</v>
      </c>
      <c r="IF91" s="22"/>
      <c r="IG91" s="22"/>
      <c r="IH91" s="22"/>
      <c r="II91" s="22"/>
    </row>
    <row r="92" spans="1:243" s="21" customFormat="1" ht="63">
      <c r="A92" s="36">
        <v>1.79999999999999</v>
      </c>
      <c r="B92" s="38" t="s">
        <v>155</v>
      </c>
      <c r="C92" s="39" t="s">
        <v>132</v>
      </c>
      <c r="D92" s="39">
        <v>25</v>
      </c>
      <c r="E92" s="40" t="s">
        <v>145</v>
      </c>
      <c r="F92" s="41">
        <v>6978.21</v>
      </c>
      <c r="G92" s="42"/>
      <c r="H92" s="42"/>
      <c r="I92" s="43" t="s">
        <v>38</v>
      </c>
      <c r="J92" s="44">
        <f t="shared" si="4"/>
        <v>1</v>
      </c>
      <c r="K92" s="42" t="s">
        <v>39</v>
      </c>
      <c r="L92" s="42" t="s">
        <v>4</v>
      </c>
      <c r="M92" s="45"/>
      <c r="N92" s="42"/>
      <c r="O92" s="42"/>
      <c r="P92" s="46"/>
      <c r="Q92" s="42"/>
      <c r="R92" s="42"/>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7">
        <f t="shared" si="5"/>
        <v>174455</v>
      </c>
      <c r="BB92" s="48">
        <f t="shared" si="6"/>
        <v>174455</v>
      </c>
      <c r="BC92" s="49" t="str">
        <f t="shared" si="7"/>
        <v>INR  One Lakh Seventy Four Thousand Four Hundred &amp; Fifty Five  Only</v>
      </c>
      <c r="IA92" s="21">
        <v>1.79999999999999</v>
      </c>
      <c r="IB92" s="21" t="s">
        <v>155</v>
      </c>
      <c r="IC92" s="21" t="s">
        <v>132</v>
      </c>
      <c r="ID92" s="21">
        <v>25</v>
      </c>
      <c r="IE92" s="22" t="s">
        <v>145</v>
      </c>
      <c r="IF92" s="22"/>
      <c r="IG92" s="22"/>
      <c r="IH92" s="22"/>
      <c r="II92" s="22"/>
    </row>
    <row r="93" spans="1:243" s="21" customFormat="1" ht="31.5">
      <c r="A93" s="37">
        <v>1.80999999999998</v>
      </c>
      <c r="B93" s="38" t="s">
        <v>245</v>
      </c>
      <c r="C93" s="33" t="s">
        <v>133</v>
      </c>
      <c r="D93" s="76"/>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8"/>
      <c r="IA93" s="21">
        <v>1.80999999999998</v>
      </c>
      <c r="IB93" s="21" t="s">
        <v>245</v>
      </c>
      <c r="IC93" s="21" t="s">
        <v>133</v>
      </c>
      <c r="IE93" s="22"/>
      <c r="IF93" s="22"/>
      <c r="IG93" s="22"/>
      <c r="IH93" s="22"/>
      <c r="II93" s="22"/>
    </row>
    <row r="94" spans="1:243" s="21" customFormat="1" ht="31.5">
      <c r="A94" s="36">
        <v>1.81999999999999</v>
      </c>
      <c r="B94" s="38" t="s">
        <v>246</v>
      </c>
      <c r="C94" s="39" t="s">
        <v>134</v>
      </c>
      <c r="D94" s="39">
        <v>11</v>
      </c>
      <c r="E94" s="40" t="s">
        <v>146</v>
      </c>
      <c r="F94" s="41">
        <v>69.71</v>
      </c>
      <c r="G94" s="42"/>
      <c r="H94" s="42"/>
      <c r="I94" s="43" t="s">
        <v>38</v>
      </c>
      <c r="J94" s="44">
        <f t="shared" si="4"/>
        <v>1</v>
      </c>
      <c r="K94" s="42" t="s">
        <v>39</v>
      </c>
      <c r="L94" s="42" t="s">
        <v>4</v>
      </c>
      <c r="M94" s="45"/>
      <c r="N94" s="42"/>
      <c r="O94" s="42"/>
      <c r="P94" s="46"/>
      <c r="Q94" s="42"/>
      <c r="R94" s="42"/>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7">
        <f t="shared" si="5"/>
        <v>767</v>
      </c>
      <c r="BB94" s="48">
        <f t="shared" si="6"/>
        <v>767</v>
      </c>
      <c r="BC94" s="49" t="str">
        <f t="shared" si="7"/>
        <v>INR  Seven Hundred &amp; Sixty Seven  Only</v>
      </c>
      <c r="IA94" s="21">
        <v>1.81999999999999</v>
      </c>
      <c r="IB94" s="21" t="s">
        <v>246</v>
      </c>
      <c r="IC94" s="21" t="s">
        <v>134</v>
      </c>
      <c r="ID94" s="21">
        <v>11</v>
      </c>
      <c r="IE94" s="22" t="s">
        <v>146</v>
      </c>
      <c r="IF94" s="22"/>
      <c r="IG94" s="22"/>
      <c r="IH94" s="22"/>
      <c r="II94" s="22"/>
    </row>
    <row r="95" spans="1:243" s="21" customFormat="1" ht="94.5">
      <c r="A95" s="37">
        <v>1.82999999999998</v>
      </c>
      <c r="B95" s="38" t="s">
        <v>247</v>
      </c>
      <c r="C95" s="39" t="s">
        <v>135</v>
      </c>
      <c r="D95" s="76"/>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8"/>
      <c r="IA95" s="21">
        <v>1.82999999999998</v>
      </c>
      <c r="IB95" s="21" t="s">
        <v>247</v>
      </c>
      <c r="IC95" s="21" t="s">
        <v>135</v>
      </c>
      <c r="IE95" s="22"/>
      <c r="IF95" s="22"/>
      <c r="IG95" s="22"/>
      <c r="IH95" s="22"/>
      <c r="II95" s="22"/>
    </row>
    <row r="96" spans="1:243" s="21" customFormat="1" ht="31.5">
      <c r="A96" s="36">
        <v>1.83999999999999</v>
      </c>
      <c r="B96" s="38" t="s">
        <v>248</v>
      </c>
      <c r="C96" s="33" t="s">
        <v>273</v>
      </c>
      <c r="D96" s="39">
        <v>14</v>
      </c>
      <c r="E96" s="40" t="s">
        <v>136</v>
      </c>
      <c r="F96" s="41">
        <v>1496.36</v>
      </c>
      <c r="G96" s="42"/>
      <c r="H96" s="42"/>
      <c r="I96" s="43" t="s">
        <v>38</v>
      </c>
      <c r="J96" s="44">
        <f t="shared" si="4"/>
        <v>1</v>
      </c>
      <c r="K96" s="42" t="s">
        <v>39</v>
      </c>
      <c r="L96" s="42" t="s">
        <v>4</v>
      </c>
      <c r="M96" s="45"/>
      <c r="N96" s="42"/>
      <c r="O96" s="42"/>
      <c r="P96" s="46"/>
      <c r="Q96" s="42"/>
      <c r="R96" s="42"/>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7">
        <f t="shared" si="5"/>
        <v>20949</v>
      </c>
      <c r="BB96" s="48">
        <f t="shared" si="6"/>
        <v>20949</v>
      </c>
      <c r="BC96" s="49" t="str">
        <f t="shared" si="7"/>
        <v>INR  Twenty Thousand Nine Hundred &amp; Forty Nine  Only</v>
      </c>
      <c r="IA96" s="21">
        <v>1.83999999999999</v>
      </c>
      <c r="IB96" s="21" t="s">
        <v>248</v>
      </c>
      <c r="IC96" s="21" t="s">
        <v>273</v>
      </c>
      <c r="ID96" s="21">
        <v>14</v>
      </c>
      <c r="IE96" s="22" t="s">
        <v>136</v>
      </c>
      <c r="IF96" s="22"/>
      <c r="IG96" s="22"/>
      <c r="IH96" s="22"/>
      <c r="II96" s="22"/>
    </row>
    <row r="97" spans="1:243" s="21" customFormat="1" ht="15.75">
      <c r="A97" s="37">
        <v>1.84999999999998</v>
      </c>
      <c r="B97" s="38" t="s">
        <v>148</v>
      </c>
      <c r="C97" s="39" t="s">
        <v>274</v>
      </c>
      <c r="D97" s="76"/>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8"/>
      <c r="IA97" s="21">
        <v>1.84999999999998</v>
      </c>
      <c r="IB97" s="21" t="s">
        <v>148</v>
      </c>
      <c r="IC97" s="21" t="s">
        <v>274</v>
      </c>
      <c r="IE97" s="22"/>
      <c r="IF97" s="22"/>
      <c r="IG97" s="22"/>
      <c r="IH97" s="22"/>
      <c r="II97" s="22"/>
    </row>
    <row r="98" spans="1:243" s="21" customFormat="1" ht="78.75">
      <c r="A98" s="36">
        <v>1.85999999999998</v>
      </c>
      <c r="B98" s="38" t="s">
        <v>161</v>
      </c>
      <c r="C98" s="39" t="s">
        <v>275</v>
      </c>
      <c r="D98" s="76"/>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8"/>
      <c r="IA98" s="21">
        <v>1.85999999999998</v>
      </c>
      <c r="IB98" s="21" t="s">
        <v>161</v>
      </c>
      <c r="IC98" s="21" t="s">
        <v>275</v>
      </c>
      <c r="IE98" s="22"/>
      <c r="IF98" s="22"/>
      <c r="IG98" s="22"/>
      <c r="IH98" s="22"/>
      <c r="II98" s="22"/>
    </row>
    <row r="99" spans="1:243" s="21" customFormat="1" ht="31.5">
      <c r="A99" s="37">
        <v>1.86999999999998</v>
      </c>
      <c r="B99" s="38" t="s">
        <v>162</v>
      </c>
      <c r="C99" s="33" t="s">
        <v>276</v>
      </c>
      <c r="D99" s="39">
        <v>3</v>
      </c>
      <c r="E99" s="40" t="s">
        <v>146</v>
      </c>
      <c r="F99" s="41">
        <v>280.36</v>
      </c>
      <c r="G99" s="42"/>
      <c r="H99" s="42"/>
      <c r="I99" s="43" t="s">
        <v>38</v>
      </c>
      <c r="J99" s="44">
        <f t="shared" si="4"/>
        <v>1</v>
      </c>
      <c r="K99" s="42" t="s">
        <v>39</v>
      </c>
      <c r="L99" s="42" t="s">
        <v>4</v>
      </c>
      <c r="M99" s="45"/>
      <c r="N99" s="42"/>
      <c r="O99" s="42"/>
      <c r="P99" s="46"/>
      <c r="Q99" s="42"/>
      <c r="R99" s="42"/>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7">
        <f t="shared" si="5"/>
        <v>841</v>
      </c>
      <c r="BB99" s="48">
        <f t="shared" si="6"/>
        <v>841</v>
      </c>
      <c r="BC99" s="49" t="str">
        <f t="shared" si="7"/>
        <v>INR  Eight Hundred &amp; Forty One  Only</v>
      </c>
      <c r="IA99" s="21">
        <v>1.86999999999998</v>
      </c>
      <c r="IB99" s="21" t="s">
        <v>162</v>
      </c>
      <c r="IC99" s="21" t="s">
        <v>276</v>
      </c>
      <c r="ID99" s="21">
        <v>3</v>
      </c>
      <c r="IE99" s="22" t="s">
        <v>146</v>
      </c>
      <c r="IF99" s="22"/>
      <c r="IG99" s="22"/>
      <c r="IH99" s="22"/>
      <c r="II99" s="22"/>
    </row>
    <row r="100" spans="1:243" s="21" customFormat="1" ht="94.5">
      <c r="A100" s="36">
        <v>1.87999999999998</v>
      </c>
      <c r="B100" s="38" t="s">
        <v>163</v>
      </c>
      <c r="C100" s="39" t="s">
        <v>277</v>
      </c>
      <c r="D100" s="76"/>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8"/>
      <c r="IA100" s="21">
        <v>1.87999999999998</v>
      </c>
      <c r="IB100" s="21" t="s">
        <v>163</v>
      </c>
      <c r="IC100" s="21" t="s">
        <v>277</v>
      </c>
      <c r="IE100" s="22"/>
      <c r="IF100" s="22"/>
      <c r="IG100" s="22"/>
      <c r="IH100" s="22"/>
      <c r="II100" s="22"/>
    </row>
    <row r="101" spans="1:243" s="21" customFormat="1" ht="15.75">
      <c r="A101" s="37">
        <v>1.88999999999998</v>
      </c>
      <c r="B101" s="38" t="s">
        <v>249</v>
      </c>
      <c r="C101" s="39" t="s">
        <v>278</v>
      </c>
      <c r="D101" s="76"/>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8"/>
      <c r="IA101" s="21">
        <v>1.88999999999998</v>
      </c>
      <c r="IB101" s="21" t="s">
        <v>249</v>
      </c>
      <c r="IC101" s="21" t="s">
        <v>278</v>
      </c>
      <c r="IE101" s="22"/>
      <c r="IF101" s="22"/>
      <c r="IG101" s="22"/>
      <c r="IH101" s="22"/>
      <c r="II101" s="22"/>
    </row>
    <row r="102" spans="1:243" s="21" customFormat="1" ht="31.5">
      <c r="A102" s="36">
        <v>1.89999999999998</v>
      </c>
      <c r="B102" s="38" t="s">
        <v>250</v>
      </c>
      <c r="C102" s="33" t="s">
        <v>279</v>
      </c>
      <c r="D102" s="39">
        <v>1</v>
      </c>
      <c r="E102" s="40" t="s">
        <v>147</v>
      </c>
      <c r="F102" s="41">
        <v>115.74</v>
      </c>
      <c r="G102" s="42"/>
      <c r="H102" s="42"/>
      <c r="I102" s="43" t="s">
        <v>38</v>
      </c>
      <c r="J102" s="44">
        <f t="shared" si="4"/>
        <v>1</v>
      </c>
      <c r="K102" s="42" t="s">
        <v>39</v>
      </c>
      <c r="L102" s="42" t="s">
        <v>4</v>
      </c>
      <c r="M102" s="45"/>
      <c r="N102" s="42"/>
      <c r="O102" s="42"/>
      <c r="P102" s="46"/>
      <c r="Q102" s="42"/>
      <c r="R102" s="42"/>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7">
        <f t="shared" si="5"/>
        <v>116</v>
      </c>
      <c r="BB102" s="48">
        <f t="shared" si="6"/>
        <v>116</v>
      </c>
      <c r="BC102" s="49" t="str">
        <f t="shared" si="7"/>
        <v>INR  One Hundred &amp; Sixteen  Only</v>
      </c>
      <c r="IA102" s="21">
        <v>1.89999999999998</v>
      </c>
      <c r="IB102" s="21" t="s">
        <v>250</v>
      </c>
      <c r="IC102" s="21" t="s">
        <v>279</v>
      </c>
      <c r="ID102" s="21">
        <v>1</v>
      </c>
      <c r="IE102" s="22" t="s">
        <v>147</v>
      </c>
      <c r="IF102" s="22"/>
      <c r="IG102" s="22"/>
      <c r="IH102" s="22"/>
      <c r="II102" s="22"/>
    </row>
    <row r="103" spans="1:243" s="21" customFormat="1" ht="15.75">
      <c r="A103" s="37">
        <v>1.90999999999998</v>
      </c>
      <c r="B103" s="38" t="s">
        <v>165</v>
      </c>
      <c r="C103" s="39" t="s">
        <v>280</v>
      </c>
      <c r="D103" s="76"/>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8"/>
      <c r="IA103" s="21">
        <v>1.90999999999998</v>
      </c>
      <c r="IB103" s="21" t="s">
        <v>165</v>
      </c>
      <c r="IC103" s="21" t="s">
        <v>280</v>
      </c>
      <c r="IE103" s="22"/>
      <c r="IF103" s="22"/>
      <c r="IG103" s="22"/>
      <c r="IH103" s="22"/>
      <c r="II103" s="22"/>
    </row>
    <row r="104" spans="1:243" s="21" customFormat="1" ht="15.75">
      <c r="A104" s="36">
        <v>1.91999999999998</v>
      </c>
      <c r="B104" s="38" t="s">
        <v>166</v>
      </c>
      <c r="C104" s="39" t="s">
        <v>281</v>
      </c>
      <c r="D104" s="39">
        <v>1</v>
      </c>
      <c r="E104" s="40" t="s">
        <v>147</v>
      </c>
      <c r="F104" s="41">
        <v>101.67</v>
      </c>
      <c r="G104" s="42"/>
      <c r="H104" s="42"/>
      <c r="I104" s="43" t="s">
        <v>38</v>
      </c>
      <c r="J104" s="44">
        <f t="shared" si="4"/>
        <v>1</v>
      </c>
      <c r="K104" s="42" t="s">
        <v>39</v>
      </c>
      <c r="L104" s="42" t="s">
        <v>4</v>
      </c>
      <c r="M104" s="45"/>
      <c r="N104" s="42"/>
      <c r="O104" s="42"/>
      <c r="P104" s="46"/>
      <c r="Q104" s="42"/>
      <c r="R104" s="42"/>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7">
        <f t="shared" si="5"/>
        <v>102</v>
      </c>
      <c r="BB104" s="48">
        <f t="shared" si="6"/>
        <v>102</v>
      </c>
      <c r="BC104" s="49" t="str">
        <f t="shared" si="7"/>
        <v>INR  One Hundred &amp; Two  Only</v>
      </c>
      <c r="IA104" s="21">
        <v>1.91999999999998</v>
      </c>
      <c r="IB104" s="21" t="s">
        <v>166</v>
      </c>
      <c r="IC104" s="21" t="s">
        <v>281</v>
      </c>
      <c r="ID104" s="21">
        <v>1</v>
      </c>
      <c r="IE104" s="22" t="s">
        <v>147</v>
      </c>
      <c r="IF104" s="22"/>
      <c r="IG104" s="22"/>
      <c r="IH104" s="22"/>
      <c r="II104" s="22"/>
    </row>
    <row r="105" spans="1:243" s="21" customFormat="1" ht="126">
      <c r="A105" s="37">
        <v>1.92999999999998</v>
      </c>
      <c r="B105" s="38" t="s">
        <v>167</v>
      </c>
      <c r="C105" s="33" t="s">
        <v>282</v>
      </c>
      <c r="D105" s="76"/>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8"/>
      <c r="IA105" s="21">
        <v>1.92999999999998</v>
      </c>
      <c r="IB105" s="21" t="s">
        <v>167</v>
      </c>
      <c r="IC105" s="21" t="s">
        <v>282</v>
      </c>
      <c r="IE105" s="22"/>
      <c r="IF105" s="22"/>
      <c r="IG105" s="22"/>
      <c r="IH105" s="22"/>
      <c r="II105" s="22"/>
    </row>
    <row r="106" spans="1:243" s="21" customFormat="1" ht="31.5">
      <c r="A106" s="36">
        <v>1.93999999999998</v>
      </c>
      <c r="B106" s="38" t="s">
        <v>164</v>
      </c>
      <c r="C106" s="39" t="s">
        <v>283</v>
      </c>
      <c r="D106" s="39">
        <v>2</v>
      </c>
      <c r="E106" s="40" t="s">
        <v>147</v>
      </c>
      <c r="F106" s="41">
        <v>271.37</v>
      </c>
      <c r="G106" s="42"/>
      <c r="H106" s="42"/>
      <c r="I106" s="43" t="s">
        <v>38</v>
      </c>
      <c r="J106" s="44">
        <f t="shared" si="4"/>
        <v>1</v>
      </c>
      <c r="K106" s="42" t="s">
        <v>39</v>
      </c>
      <c r="L106" s="42" t="s">
        <v>4</v>
      </c>
      <c r="M106" s="45"/>
      <c r="N106" s="42"/>
      <c r="O106" s="42"/>
      <c r="P106" s="46"/>
      <c r="Q106" s="42"/>
      <c r="R106" s="42"/>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7">
        <f t="shared" si="5"/>
        <v>543</v>
      </c>
      <c r="BB106" s="48">
        <f t="shared" si="6"/>
        <v>543</v>
      </c>
      <c r="BC106" s="49" t="str">
        <f t="shared" si="7"/>
        <v>INR  Five Hundred &amp; Forty Three  Only</v>
      </c>
      <c r="IA106" s="21">
        <v>1.93999999999998</v>
      </c>
      <c r="IB106" s="21" t="s">
        <v>164</v>
      </c>
      <c r="IC106" s="21" t="s">
        <v>283</v>
      </c>
      <c r="ID106" s="21">
        <v>2</v>
      </c>
      <c r="IE106" s="22" t="s">
        <v>147</v>
      </c>
      <c r="IF106" s="22"/>
      <c r="IG106" s="22"/>
      <c r="IH106" s="22"/>
      <c r="II106" s="22"/>
    </row>
    <row r="107" spans="1:243" s="21" customFormat="1" ht="15.75">
      <c r="A107" s="37">
        <v>1.94999999999998</v>
      </c>
      <c r="B107" s="38" t="s">
        <v>144</v>
      </c>
      <c r="C107" s="39" t="s">
        <v>284</v>
      </c>
      <c r="D107" s="76"/>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8"/>
      <c r="IA107" s="21">
        <v>1.94999999999998</v>
      </c>
      <c r="IB107" s="21" t="s">
        <v>144</v>
      </c>
      <c r="IC107" s="21" t="s">
        <v>284</v>
      </c>
      <c r="IE107" s="22"/>
      <c r="IF107" s="22"/>
      <c r="IG107" s="22"/>
      <c r="IH107" s="22"/>
      <c r="II107" s="22"/>
    </row>
    <row r="108" spans="1:243" s="21" customFormat="1" ht="15.75">
      <c r="A108" s="36">
        <v>1.95999999999998</v>
      </c>
      <c r="B108" s="38" t="s">
        <v>251</v>
      </c>
      <c r="C108" s="39" t="s">
        <v>286</v>
      </c>
      <c r="D108" s="76"/>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7"/>
      <c r="BB108" s="77"/>
      <c r="BC108" s="78"/>
      <c r="IA108" s="21">
        <v>1.95999999999998</v>
      </c>
      <c r="IB108" s="21" t="s">
        <v>251</v>
      </c>
      <c r="IC108" s="21" t="s">
        <v>286</v>
      </c>
      <c r="IE108" s="22"/>
      <c r="IF108" s="22"/>
      <c r="IG108" s="22"/>
      <c r="IH108" s="22"/>
      <c r="II108" s="22"/>
    </row>
    <row r="109" spans="1:243" s="21" customFormat="1" ht="31.5">
      <c r="A109" s="37">
        <v>1.96999999999998</v>
      </c>
      <c r="B109" s="38" t="s">
        <v>252</v>
      </c>
      <c r="C109" s="39" t="s">
        <v>287</v>
      </c>
      <c r="D109" s="39">
        <v>25</v>
      </c>
      <c r="E109" s="40" t="s">
        <v>136</v>
      </c>
      <c r="F109" s="41">
        <v>258.09</v>
      </c>
      <c r="G109" s="42"/>
      <c r="H109" s="42"/>
      <c r="I109" s="43" t="s">
        <v>38</v>
      </c>
      <c r="J109" s="44">
        <f t="shared" si="4"/>
        <v>1</v>
      </c>
      <c r="K109" s="42" t="s">
        <v>39</v>
      </c>
      <c r="L109" s="42" t="s">
        <v>4</v>
      </c>
      <c r="M109" s="45"/>
      <c r="N109" s="42"/>
      <c r="O109" s="42"/>
      <c r="P109" s="46"/>
      <c r="Q109" s="42"/>
      <c r="R109" s="42"/>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7">
        <f t="shared" si="5"/>
        <v>6452</v>
      </c>
      <c r="BB109" s="48">
        <f t="shared" si="6"/>
        <v>6452</v>
      </c>
      <c r="BC109" s="49" t="str">
        <f t="shared" si="7"/>
        <v>INR  Six Thousand Four Hundred &amp; Fifty Two  Only</v>
      </c>
      <c r="IA109" s="21">
        <v>1.96999999999998</v>
      </c>
      <c r="IB109" s="21" t="s">
        <v>252</v>
      </c>
      <c r="IC109" s="21" t="s">
        <v>287</v>
      </c>
      <c r="ID109" s="21">
        <v>25</v>
      </c>
      <c r="IE109" s="22" t="s">
        <v>136</v>
      </c>
      <c r="IF109" s="22"/>
      <c r="IG109" s="22"/>
      <c r="IH109" s="22"/>
      <c r="II109" s="22"/>
    </row>
    <row r="110" spans="1:243" s="21" customFormat="1" ht="31.5">
      <c r="A110" s="36">
        <v>1.97999999999998</v>
      </c>
      <c r="B110" s="38" t="s">
        <v>253</v>
      </c>
      <c r="C110" s="33" t="s">
        <v>288</v>
      </c>
      <c r="D110" s="76"/>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8"/>
      <c r="IA110" s="21">
        <v>1.97999999999998</v>
      </c>
      <c r="IB110" s="21" t="s">
        <v>253</v>
      </c>
      <c r="IC110" s="21" t="s">
        <v>288</v>
      </c>
      <c r="IE110" s="22"/>
      <c r="IF110" s="22"/>
      <c r="IG110" s="22"/>
      <c r="IH110" s="22"/>
      <c r="II110" s="22"/>
    </row>
    <row r="111" spans="1:243" s="21" customFormat="1" ht="31.5">
      <c r="A111" s="37">
        <v>1.98999999999998</v>
      </c>
      <c r="B111" s="38" t="s">
        <v>252</v>
      </c>
      <c r="C111" s="39" t="s">
        <v>289</v>
      </c>
      <c r="D111" s="39">
        <v>19</v>
      </c>
      <c r="E111" s="40" t="s">
        <v>136</v>
      </c>
      <c r="F111" s="41">
        <v>297.33</v>
      </c>
      <c r="G111" s="42"/>
      <c r="H111" s="42"/>
      <c r="I111" s="43" t="s">
        <v>38</v>
      </c>
      <c r="J111" s="44">
        <f>IF(I111="Less(-)",-1,1)</f>
        <v>1</v>
      </c>
      <c r="K111" s="42" t="s">
        <v>39</v>
      </c>
      <c r="L111" s="42" t="s">
        <v>4</v>
      </c>
      <c r="M111" s="45"/>
      <c r="N111" s="42"/>
      <c r="O111" s="42"/>
      <c r="P111" s="46"/>
      <c r="Q111" s="42"/>
      <c r="R111" s="42"/>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7">
        <f>ROUND(total_amount_ba($B$2,$D$2,D111,F111,J111,K111,M111),0)</f>
        <v>5649</v>
      </c>
      <c r="BB111" s="48">
        <f>BA111+SUM(N111:AZ111)</f>
        <v>5649</v>
      </c>
      <c r="BC111" s="49" t="str">
        <f>SpellNumber(L111,BB111)</f>
        <v>INR  Five Thousand Six Hundred &amp; Forty Nine  Only</v>
      </c>
      <c r="IA111" s="21">
        <v>1.98999999999998</v>
      </c>
      <c r="IB111" s="21" t="s">
        <v>252</v>
      </c>
      <c r="IC111" s="21" t="s">
        <v>289</v>
      </c>
      <c r="ID111" s="21">
        <v>19</v>
      </c>
      <c r="IE111" s="22" t="s">
        <v>136</v>
      </c>
      <c r="IF111" s="22"/>
      <c r="IG111" s="22"/>
      <c r="IH111" s="22"/>
      <c r="II111" s="22"/>
    </row>
    <row r="112" spans="1:243" s="21" customFormat="1" ht="63">
      <c r="A112" s="36">
        <v>1.99999999999998</v>
      </c>
      <c r="B112" s="38" t="s">
        <v>168</v>
      </c>
      <c r="C112" s="33" t="s">
        <v>285</v>
      </c>
      <c r="D112" s="39">
        <v>12</v>
      </c>
      <c r="E112" s="40" t="s">
        <v>136</v>
      </c>
      <c r="F112" s="41">
        <v>382.55</v>
      </c>
      <c r="G112" s="42"/>
      <c r="H112" s="42"/>
      <c r="I112" s="43" t="s">
        <v>38</v>
      </c>
      <c r="J112" s="44">
        <f>IF(I112="Less(-)",-1,1)</f>
        <v>1</v>
      </c>
      <c r="K112" s="42" t="s">
        <v>39</v>
      </c>
      <c r="L112" s="42" t="s">
        <v>4</v>
      </c>
      <c r="M112" s="45"/>
      <c r="N112" s="42"/>
      <c r="O112" s="42"/>
      <c r="P112" s="46"/>
      <c r="Q112" s="42"/>
      <c r="R112" s="42"/>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7">
        <f>ROUND(total_amount_ba($B$2,$D$2,D112,F112,J112,K112,M112),0)</f>
        <v>4591</v>
      </c>
      <c r="BB112" s="48">
        <f>BA112+SUM(N112:AZ112)</f>
        <v>4591</v>
      </c>
      <c r="BC112" s="49" t="str">
        <f>SpellNumber(L112,BB112)</f>
        <v>INR  Four Thousand Five Hundred &amp; Ninety One  Only</v>
      </c>
      <c r="IA112" s="21">
        <v>1.99999999999998</v>
      </c>
      <c r="IB112" s="21" t="s">
        <v>168</v>
      </c>
      <c r="IC112" s="21" t="s">
        <v>285</v>
      </c>
      <c r="ID112" s="21">
        <v>12</v>
      </c>
      <c r="IE112" s="22" t="s">
        <v>136</v>
      </c>
      <c r="IF112" s="22"/>
      <c r="IG112" s="22"/>
      <c r="IH112" s="22"/>
      <c r="II112" s="22"/>
    </row>
    <row r="113" spans="1:243" s="21" customFormat="1" ht="15.75">
      <c r="A113" s="37">
        <v>2.00999999999998</v>
      </c>
      <c r="B113" s="38" t="s">
        <v>254</v>
      </c>
      <c r="C113" s="39" t="s">
        <v>290</v>
      </c>
      <c r="D113" s="76"/>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8"/>
      <c r="IA113" s="21">
        <v>2.00999999999998</v>
      </c>
      <c r="IB113" s="21" t="s">
        <v>254</v>
      </c>
      <c r="IC113" s="21" t="s">
        <v>290</v>
      </c>
      <c r="IE113" s="22"/>
      <c r="IF113" s="22"/>
      <c r="IG113" s="22"/>
      <c r="IH113" s="22"/>
      <c r="II113" s="22"/>
    </row>
    <row r="114" spans="1:243" s="21" customFormat="1" ht="31.5">
      <c r="A114" s="36">
        <v>2.01999999999998</v>
      </c>
      <c r="B114" s="38" t="s">
        <v>255</v>
      </c>
      <c r="C114" s="33" t="s">
        <v>291</v>
      </c>
      <c r="D114" s="39">
        <v>8</v>
      </c>
      <c r="E114" s="40" t="s">
        <v>136</v>
      </c>
      <c r="F114" s="41">
        <v>221.88</v>
      </c>
      <c r="G114" s="42"/>
      <c r="H114" s="42"/>
      <c r="I114" s="43" t="s">
        <v>38</v>
      </c>
      <c r="J114" s="44">
        <f t="shared" si="4"/>
        <v>1</v>
      </c>
      <c r="K114" s="42" t="s">
        <v>39</v>
      </c>
      <c r="L114" s="42" t="s">
        <v>4</v>
      </c>
      <c r="M114" s="45"/>
      <c r="N114" s="42"/>
      <c r="O114" s="42"/>
      <c r="P114" s="46"/>
      <c r="Q114" s="42"/>
      <c r="R114" s="42"/>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7">
        <f t="shared" si="5"/>
        <v>1775</v>
      </c>
      <c r="BB114" s="48">
        <f t="shared" si="6"/>
        <v>1775</v>
      </c>
      <c r="BC114" s="49" t="str">
        <f t="shared" si="7"/>
        <v>INR  One Thousand Seven Hundred &amp; Seventy Five  Only</v>
      </c>
      <c r="IA114" s="21">
        <v>2.01999999999998</v>
      </c>
      <c r="IB114" s="21" t="s">
        <v>255</v>
      </c>
      <c r="IC114" s="21" t="s">
        <v>291</v>
      </c>
      <c r="ID114" s="21">
        <v>8</v>
      </c>
      <c r="IE114" s="22" t="s">
        <v>136</v>
      </c>
      <c r="IF114" s="22"/>
      <c r="IG114" s="22"/>
      <c r="IH114" s="22"/>
      <c r="II114" s="22"/>
    </row>
    <row r="115" spans="1:243" s="21" customFormat="1" ht="31.5">
      <c r="A115" s="37">
        <v>2.02999999999998</v>
      </c>
      <c r="B115" s="38" t="s">
        <v>169</v>
      </c>
      <c r="C115" s="39" t="s">
        <v>292</v>
      </c>
      <c r="D115" s="76"/>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c r="AM115" s="77"/>
      <c r="AN115" s="77"/>
      <c r="AO115" s="77"/>
      <c r="AP115" s="77"/>
      <c r="AQ115" s="77"/>
      <c r="AR115" s="77"/>
      <c r="AS115" s="77"/>
      <c r="AT115" s="77"/>
      <c r="AU115" s="77"/>
      <c r="AV115" s="77"/>
      <c r="AW115" s="77"/>
      <c r="AX115" s="77"/>
      <c r="AY115" s="77"/>
      <c r="AZ115" s="77"/>
      <c r="BA115" s="77"/>
      <c r="BB115" s="77"/>
      <c r="BC115" s="78"/>
      <c r="IA115" s="21">
        <v>2.02999999999998</v>
      </c>
      <c r="IB115" s="21" t="s">
        <v>169</v>
      </c>
      <c r="IC115" s="21" t="s">
        <v>292</v>
      </c>
      <c r="IE115" s="22"/>
      <c r="IF115" s="22"/>
      <c r="IG115" s="22"/>
      <c r="IH115" s="22"/>
      <c r="II115" s="22"/>
    </row>
    <row r="116" spans="1:243" s="21" customFormat="1" ht="31.5">
      <c r="A116" s="36">
        <v>2.03999999999998</v>
      </c>
      <c r="B116" s="38" t="s">
        <v>170</v>
      </c>
      <c r="C116" s="39" t="s">
        <v>293</v>
      </c>
      <c r="D116" s="39">
        <v>70</v>
      </c>
      <c r="E116" s="40" t="s">
        <v>136</v>
      </c>
      <c r="F116" s="41">
        <v>187.99</v>
      </c>
      <c r="G116" s="42"/>
      <c r="H116" s="42"/>
      <c r="I116" s="43" t="s">
        <v>38</v>
      </c>
      <c r="J116" s="44">
        <f t="shared" si="4"/>
        <v>1</v>
      </c>
      <c r="K116" s="42" t="s">
        <v>39</v>
      </c>
      <c r="L116" s="42" t="s">
        <v>4</v>
      </c>
      <c r="M116" s="45"/>
      <c r="N116" s="42"/>
      <c r="O116" s="42"/>
      <c r="P116" s="46"/>
      <c r="Q116" s="42"/>
      <c r="R116" s="42"/>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7">
        <f t="shared" si="5"/>
        <v>13159</v>
      </c>
      <c r="BB116" s="48">
        <f t="shared" si="6"/>
        <v>13159</v>
      </c>
      <c r="BC116" s="49" t="str">
        <f t="shared" si="7"/>
        <v>INR  Thirteen Thousand One Hundred &amp; Fifty Nine  Only</v>
      </c>
      <c r="IA116" s="21">
        <v>2.03999999999998</v>
      </c>
      <c r="IB116" s="21" t="s">
        <v>170</v>
      </c>
      <c r="IC116" s="21" t="s">
        <v>293</v>
      </c>
      <c r="ID116" s="21">
        <v>70</v>
      </c>
      <c r="IE116" s="22" t="s">
        <v>136</v>
      </c>
      <c r="IF116" s="22"/>
      <c r="IG116" s="22"/>
      <c r="IH116" s="22"/>
      <c r="II116" s="22"/>
    </row>
    <row r="117" spans="1:243" s="21" customFormat="1" ht="78.75">
      <c r="A117" s="37">
        <v>2.04999999999998</v>
      </c>
      <c r="B117" s="38" t="s">
        <v>256</v>
      </c>
      <c r="C117" s="33" t="s">
        <v>294</v>
      </c>
      <c r="D117" s="76"/>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c r="AP117" s="77"/>
      <c r="AQ117" s="77"/>
      <c r="AR117" s="77"/>
      <c r="AS117" s="77"/>
      <c r="AT117" s="77"/>
      <c r="AU117" s="77"/>
      <c r="AV117" s="77"/>
      <c r="AW117" s="77"/>
      <c r="AX117" s="77"/>
      <c r="AY117" s="77"/>
      <c r="AZ117" s="77"/>
      <c r="BA117" s="77"/>
      <c r="BB117" s="77"/>
      <c r="BC117" s="78"/>
      <c r="IA117" s="21">
        <v>2.04999999999998</v>
      </c>
      <c r="IB117" s="21" t="s">
        <v>256</v>
      </c>
      <c r="IC117" s="21" t="s">
        <v>294</v>
      </c>
      <c r="IE117" s="22"/>
      <c r="IF117" s="22"/>
      <c r="IG117" s="22"/>
      <c r="IH117" s="22"/>
      <c r="II117" s="22"/>
    </row>
    <row r="118" spans="1:243" s="21" customFormat="1" ht="31.5">
      <c r="A118" s="36">
        <v>2.05999999999998</v>
      </c>
      <c r="B118" s="38" t="s">
        <v>257</v>
      </c>
      <c r="C118" s="39" t="s">
        <v>295</v>
      </c>
      <c r="D118" s="39">
        <v>26</v>
      </c>
      <c r="E118" s="40" t="s">
        <v>136</v>
      </c>
      <c r="F118" s="41">
        <v>81.32</v>
      </c>
      <c r="G118" s="42"/>
      <c r="H118" s="42"/>
      <c r="I118" s="43" t="s">
        <v>38</v>
      </c>
      <c r="J118" s="44">
        <f t="shared" si="4"/>
        <v>1</v>
      </c>
      <c r="K118" s="42" t="s">
        <v>39</v>
      </c>
      <c r="L118" s="42" t="s">
        <v>4</v>
      </c>
      <c r="M118" s="45"/>
      <c r="N118" s="42"/>
      <c r="O118" s="42"/>
      <c r="P118" s="46"/>
      <c r="Q118" s="42"/>
      <c r="R118" s="42"/>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7">
        <f t="shared" si="5"/>
        <v>2114</v>
      </c>
      <c r="BB118" s="48">
        <f t="shared" si="6"/>
        <v>2114</v>
      </c>
      <c r="BC118" s="49" t="str">
        <f t="shared" si="7"/>
        <v>INR  Two Thousand One Hundred &amp; Fourteen  Only</v>
      </c>
      <c r="IA118" s="21">
        <v>2.05999999999998</v>
      </c>
      <c r="IB118" s="21" t="s">
        <v>257</v>
      </c>
      <c r="IC118" s="21" t="s">
        <v>295</v>
      </c>
      <c r="ID118" s="21">
        <v>26</v>
      </c>
      <c r="IE118" s="22" t="s">
        <v>136</v>
      </c>
      <c r="IF118" s="22"/>
      <c r="IG118" s="22"/>
      <c r="IH118" s="22"/>
      <c r="II118" s="22"/>
    </row>
    <row r="119" spans="1:243" s="21" customFormat="1" ht="31.5">
      <c r="A119" s="37">
        <v>2.06999999999998</v>
      </c>
      <c r="B119" s="38" t="s">
        <v>149</v>
      </c>
      <c r="C119" s="39" t="s">
        <v>296</v>
      </c>
      <c r="D119" s="76"/>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8"/>
      <c r="IA119" s="21">
        <v>2.06999999999998</v>
      </c>
      <c r="IB119" s="21" t="s">
        <v>149</v>
      </c>
      <c r="IC119" s="21" t="s">
        <v>296</v>
      </c>
      <c r="IE119" s="22"/>
      <c r="IF119" s="22"/>
      <c r="IG119" s="22"/>
      <c r="IH119" s="22"/>
      <c r="II119" s="22"/>
    </row>
    <row r="120" spans="1:243" s="21" customFormat="1" ht="47.25">
      <c r="A120" s="36">
        <v>2.07999999999998</v>
      </c>
      <c r="B120" s="38" t="s">
        <v>150</v>
      </c>
      <c r="C120" s="33" t="s">
        <v>297</v>
      </c>
      <c r="D120" s="39">
        <v>40</v>
      </c>
      <c r="E120" s="40" t="s">
        <v>136</v>
      </c>
      <c r="F120" s="41">
        <v>146.3</v>
      </c>
      <c r="G120" s="42"/>
      <c r="H120" s="42"/>
      <c r="I120" s="43" t="s">
        <v>38</v>
      </c>
      <c r="J120" s="44">
        <f t="shared" si="4"/>
        <v>1</v>
      </c>
      <c r="K120" s="42" t="s">
        <v>39</v>
      </c>
      <c r="L120" s="42" t="s">
        <v>4</v>
      </c>
      <c r="M120" s="45"/>
      <c r="N120" s="42"/>
      <c r="O120" s="42"/>
      <c r="P120" s="46"/>
      <c r="Q120" s="42"/>
      <c r="R120" s="42"/>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7">
        <f t="shared" si="5"/>
        <v>5852</v>
      </c>
      <c r="BB120" s="48">
        <f t="shared" si="6"/>
        <v>5852</v>
      </c>
      <c r="BC120" s="49" t="str">
        <f t="shared" si="7"/>
        <v>INR  Five Thousand Eight Hundred &amp; Fifty Two  Only</v>
      </c>
      <c r="IA120" s="21">
        <v>2.07999999999998</v>
      </c>
      <c r="IB120" s="21" t="s">
        <v>150</v>
      </c>
      <c r="IC120" s="21" t="s">
        <v>297</v>
      </c>
      <c r="ID120" s="21">
        <v>40</v>
      </c>
      <c r="IE120" s="22" t="s">
        <v>136</v>
      </c>
      <c r="IF120" s="22"/>
      <c r="IG120" s="22"/>
      <c r="IH120" s="22"/>
      <c r="II120" s="22"/>
    </row>
    <row r="121" spans="1:243" s="21" customFormat="1" ht="47.25">
      <c r="A121" s="37">
        <v>2.08999999999998</v>
      </c>
      <c r="B121" s="38" t="s">
        <v>258</v>
      </c>
      <c r="C121" s="39" t="s">
        <v>298</v>
      </c>
      <c r="D121" s="76"/>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c r="BA121" s="77"/>
      <c r="BB121" s="77"/>
      <c r="BC121" s="78"/>
      <c r="IA121" s="21">
        <v>2.08999999999998</v>
      </c>
      <c r="IB121" s="21" t="s">
        <v>258</v>
      </c>
      <c r="IC121" s="21" t="s">
        <v>298</v>
      </c>
      <c r="IE121" s="22"/>
      <c r="IF121" s="22"/>
      <c r="IG121" s="22"/>
      <c r="IH121" s="22"/>
      <c r="II121" s="22"/>
    </row>
    <row r="122" spans="1:243" s="21" customFormat="1" ht="31.5">
      <c r="A122" s="36">
        <v>2.09999999999998</v>
      </c>
      <c r="B122" s="38" t="s">
        <v>257</v>
      </c>
      <c r="C122" s="39" t="s">
        <v>299</v>
      </c>
      <c r="D122" s="39">
        <v>10</v>
      </c>
      <c r="E122" s="40" t="s">
        <v>136</v>
      </c>
      <c r="F122" s="41">
        <v>115.26</v>
      </c>
      <c r="G122" s="42"/>
      <c r="H122" s="42"/>
      <c r="I122" s="43" t="s">
        <v>38</v>
      </c>
      <c r="J122" s="44">
        <f t="shared" si="4"/>
        <v>1</v>
      </c>
      <c r="K122" s="42" t="s">
        <v>39</v>
      </c>
      <c r="L122" s="42" t="s">
        <v>4</v>
      </c>
      <c r="M122" s="45"/>
      <c r="N122" s="42"/>
      <c r="O122" s="42"/>
      <c r="P122" s="46"/>
      <c r="Q122" s="42"/>
      <c r="R122" s="42"/>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7">
        <f t="shared" si="5"/>
        <v>1153</v>
      </c>
      <c r="BB122" s="48">
        <f t="shared" si="6"/>
        <v>1153</v>
      </c>
      <c r="BC122" s="49" t="str">
        <f t="shared" si="7"/>
        <v>INR  One Thousand One Hundred &amp; Fifty Three  Only</v>
      </c>
      <c r="IA122" s="21">
        <v>2.09999999999998</v>
      </c>
      <c r="IB122" s="21" t="s">
        <v>257</v>
      </c>
      <c r="IC122" s="21" t="s">
        <v>299</v>
      </c>
      <c r="ID122" s="21">
        <v>10</v>
      </c>
      <c r="IE122" s="22" t="s">
        <v>136</v>
      </c>
      <c r="IF122" s="22"/>
      <c r="IG122" s="22"/>
      <c r="IH122" s="22"/>
      <c r="II122" s="22"/>
    </row>
    <row r="123" spans="1:243" s="21" customFormat="1" ht="78.75">
      <c r="A123" s="37">
        <v>2.10999999999998</v>
      </c>
      <c r="B123" s="38" t="s">
        <v>259</v>
      </c>
      <c r="C123" s="33" t="s">
        <v>300</v>
      </c>
      <c r="D123" s="39">
        <v>63</v>
      </c>
      <c r="E123" s="40" t="s">
        <v>136</v>
      </c>
      <c r="F123" s="41">
        <v>108.59</v>
      </c>
      <c r="G123" s="42"/>
      <c r="H123" s="42"/>
      <c r="I123" s="43" t="s">
        <v>38</v>
      </c>
      <c r="J123" s="44">
        <f t="shared" si="4"/>
        <v>1</v>
      </c>
      <c r="K123" s="42" t="s">
        <v>39</v>
      </c>
      <c r="L123" s="42" t="s">
        <v>4</v>
      </c>
      <c r="M123" s="45"/>
      <c r="N123" s="42"/>
      <c r="O123" s="42"/>
      <c r="P123" s="46"/>
      <c r="Q123" s="42"/>
      <c r="R123" s="42"/>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7">
        <f t="shared" si="5"/>
        <v>6841</v>
      </c>
      <c r="BB123" s="48">
        <f t="shared" si="6"/>
        <v>6841</v>
      </c>
      <c r="BC123" s="49" t="str">
        <f t="shared" si="7"/>
        <v>INR  Six Thousand Eight Hundred &amp; Forty One  Only</v>
      </c>
      <c r="IA123" s="21">
        <v>2.10999999999998</v>
      </c>
      <c r="IB123" s="21" t="s">
        <v>259</v>
      </c>
      <c r="IC123" s="21" t="s">
        <v>300</v>
      </c>
      <c r="ID123" s="21">
        <v>63</v>
      </c>
      <c r="IE123" s="22" t="s">
        <v>136</v>
      </c>
      <c r="IF123" s="22"/>
      <c r="IG123" s="22"/>
      <c r="IH123" s="22"/>
      <c r="II123" s="22"/>
    </row>
    <row r="124" spans="1:243" s="21" customFormat="1" ht="78.75">
      <c r="A124" s="36">
        <v>2.11999999999998</v>
      </c>
      <c r="B124" s="38" t="s">
        <v>260</v>
      </c>
      <c r="C124" s="39" t="s">
        <v>301</v>
      </c>
      <c r="D124" s="39">
        <v>1.5</v>
      </c>
      <c r="E124" s="40" t="s">
        <v>136</v>
      </c>
      <c r="F124" s="41">
        <v>18.28</v>
      </c>
      <c r="G124" s="42"/>
      <c r="H124" s="42"/>
      <c r="I124" s="43" t="s">
        <v>38</v>
      </c>
      <c r="J124" s="44">
        <f t="shared" si="4"/>
        <v>1</v>
      </c>
      <c r="K124" s="42" t="s">
        <v>39</v>
      </c>
      <c r="L124" s="42" t="s">
        <v>4</v>
      </c>
      <c r="M124" s="45"/>
      <c r="N124" s="42"/>
      <c r="O124" s="42"/>
      <c r="P124" s="46"/>
      <c r="Q124" s="42"/>
      <c r="R124" s="42"/>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7">
        <f t="shared" si="5"/>
        <v>27</v>
      </c>
      <c r="BB124" s="48">
        <f t="shared" si="6"/>
        <v>27</v>
      </c>
      <c r="BC124" s="49" t="str">
        <f t="shared" si="7"/>
        <v>INR  Twenty Seven Only</v>
      </c>
      <c r="IA124" s="21">
        <v>2.11999999999998</v>
      </c>
      <c r="IB124" s="21" t="s">
        <v>260</v>
      </c>
      <c r="IC124" s="21" t="s">
        <v>301</v>
      </c>
      <c r="ID124" s="21">
        <v>1.5</v>
      </c>
      <c r="IE124" s="22" t="s">
        <v>136</v>
      </c>
      <c r="IF124" s="22"/>
      <c r="IG124" s="22"/>
      <c r="IH124" s="22"/>
      <c r="II124" s="22"/>
    </row>
    <row r="125" spans="1:243" s="21" customFormat="1" ht="31.5">
      <c r="A125" s="37">
        <v>2.12999999999998</v>
      </c>
      <c r="B125" s="38" t="s">
        <v>149</v>
      </c>
      <c r="C125" s="39" t="s">
        <v>302</v>
      </c>
      <c r="D125" s="76"/>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7"/>
      <c r="AM125" s="77"/>
      <c r="AN125" s="77"/>
      <c r="AO125" s="77"/>
      <c r="AP125" s="77"/>
      <c r="AQ125" s="77"/>
      <c r="AR125" s="77"/>
      <c r="AS125" s="77"/>
      <c r="AT125" s="77"/>
      <c r="AU125" s="77"/>
      <c r="AV125" s="77"/>
      <c r="AW125" s="77"/>
      <c r="AX125" s="77"/>
      <c r="AY125" s="77"/>
      <c r="AZ125" s="77"/>
      <c r="BA125" s="77"/>
      <c r="BB125" s="77"/>
      <c r="BC125" s="78"/>
      <c r="IA125" s="21">
        <v>2.12999999999998</v>
      </c>
      <c r="IB125" s="21" t="s">
        <v>149</v>
      </c>
      <c r="IC125" s="21" t="s">
        <v>302</v>
      </c>
      <c r="IE125" s="22"/>
      <c r="IF125" s="22"/>
      <c r="IG125" s="22"/>
      <c r="IH125" s="22"/>
      <c r="II125" s="22"/>
    </row>
    <row r="126" spans="1:243" s="21" customFormat="1" ht="31.5">
      <c r="A126" s="36">
        <v>2.13999999999998</v>
      </c>
      <c r="B126" s="38" t="s">
        <v>180</v>
      </c>
      <c r="C126" s="33" t="s">
        <v>303</v>
      </c>
      <c r="D126" s="39">
        <v>5</v>
      </c>
      <c r="E126" s="40" t="s">
        <v>136</v>
      </c>
      <c r="F126" s="41">
        <v>97.85</v>
      </c>
      <c r="G126" s="42"/>
      <c r="H126" s="42"/>
      <c r="I126" s="43" t="s">
        <v>38</v>
      </c>
      <c r="J126" s="44">
        <f t="shared" si="4"/>
        <v>1</v>
      </c>
      <c r="K126" s="42" t="s">
        <v>39</v>
      </c>
      <c r="L126" s="42" t="s">
        <v>4</v>
      </c>
      <c r="M126" s="45"/>
      <c r="N126" s="42"/>
      <c r="O126" s="42"/>
      <c r="P126" s="46"/>
      <c r="Q126" s="42"/>
      <c r="R126" s="42"/>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7">
        <f t="shared" si="5"/>
        <v>489</v>
      </c>
      <c r="BB126" s="48">
        <f t="shared" si="6"/>
        <v>489</v>
      </c>
      <c r="BC126" s="49" t="str">
        <f t="shared" si="7"/>
        <v>INR  Four Hundred &amp; Eighty Nine  Only</v>
      </c>
      <c r="IA126" s="21">
        <v>2.13999999999998</v>
      </c>
      <c r="IB126" s="21" t="s">
        <v>180</v>
      </c>
      <c r="IC126" s="21" t="s">
        <v>303</v>
      </c>
      <c r="ID126" s="21">
        <v>5</v>
      </c>
      <c r="IE126" s="22" t="s">
        <v>136</v>
      </c>
      <c r="IF126" s="22"/>
      <c r="IG126" s="22"/>
      <c r="IH126" s="22"/>
      <c r="II126" s="22"/>
    </row>
    <row r="127" spans="1:243" s="21" customFormat="1" ht="15.75">
      <c r="A127" s="37">
        <v>2.14999999999998</v>
      </c>
      <c r="B127" s="38" t="s">
        <v>171</v>
      </c>
      <c r="C127" s="39" t="s">
        <v>304</v>
      </c>
      <c r="D127" s="76"/>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c r="AK127" s="77"/>
      <c r="AL127" s="77"/>
      <c r="AM127" s="77"/>
      <c r="AN127" s="77"/>
      <c r="AO127" s="77"/>
      <c r="AP127" s="77"/>
      <c r="AQ127" s="77"/>
      <c r="AR127" s="77"/>
      <c r="AS127" s="77"/>
      <c r="AT127" s="77"/>
      <c r="AU127" s="77"/>
      <c r="AV127" s="77"/>
      <c r="AW127" s="77"/>
      <c r="AX127" s="77"/>
      <c r="AY127" s="77"/>
      <c r="AZ127" s="77"/>
      <c r="BA127" s="77"/>
      <c r="BB127" s="77"/>
      <c r="BC127" s="78"/>
      <c r="IA127" s="21">
        <v>2.14999999999998</v>
      </c>
      <c r="IB127" s="21" t="s">
        <v>171</v>
      </c>
      <c r="IC127" s="21" t="s">
        <v>304</v>
      </c>
      <c r="IE127" s="22"/>
      <c r="IF127" s="22"/>
      <c r="IG127" s="22"/>
      <c r="IH127" s="22"/>
      <c r="II127" s="22"/>
    </row>
    <row r="128" spans="1:243" s="21" customFormat="1" ht="78.75">
      <c r="A128" s="36">
        <v>2.15999999999998</v>
      </c>
      <c r="B128" s="38" t="s">
        <v>172</v>
      </c>
      <c r="C128" s="39" t="s">
        <v>305</v>
      </c>
      <c r="D128" s="39">
        <v>35</v>
      </c>
      <c r="E128" s="40" t="s">
        <v>136</v>
      </c>
      <c r="F128" s="41">
        <v>52.39</v>
      </c>
      <c r="G128" s="42"/>
      <c r="H128" s="42"/>
      <c r="I128" s="43" t="s">
        <v>38</v>
      </c>
      <c r="J128" s="44">
        <f t="shared" si="4"/>
        <v>1</v>
      </c>
      <c r="K128" s="42" t="s">
        <v>39</v>
      </c>
      <c r="L128" s="42" t="s">
        <v>4</v>
      </c>
      <c r="M128" s="45"/>
      <c r="N128" s="42"/>
      <c r="O128" s="42"/>
      <c r="P128" s="46"/>
      <c r="Q128" s="42"/>
      <c r="R128" s="42"/>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7">
        <f t="shared" si="5"/>
        <v>1834</v>
      </c>
      <c r="BB128" s="48">
        <f t="shared" si="6"/>
        <v>1834</v>
      </c>
      <c r="BC128" s="49" t="str">
        <f t="shared" si="7"/>
        <v>INR  One Thousand Eight Hundred &amp; Thirty Four  Only</v>
      </c>
      <c r="IA128" s="21">
        <v>2.15999999999998</v>
      </c>
      <c r="IB128" s="21" t="s">
        <v>172</v>
      </c>
      <c r="IC128" s="21" t="s">
        <v>305</v>
      </c>
      <c r="ID128" s="21">
        <v>35</v>
      </c>
      <c r="IE128" s="22" t="s">
        <v>136</v>
      </c>
      <c r="IF128" s="22"/>
      <c r="IG128" s="22"/>
      <c r="IH128" s="22"/>
      <c r="II128" s="22"/>
    </row>
    <row r="129" spans="1:243" s="21" customFormat="1" ht="15.75">
      <c r="A129" s="37">
        <v>2.16999999999998</v>
      </c>
      <c r="B129" s="38" t="s">
        <v>173</v>
      </c>
      <c r="C129" s="33" t="s">
        <v>306</v>
      </c>
      <c r="D129" s="76"/>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c r="AG129" s="77"/>
      <c r="AH129" s="77"/>
      <c r="AI129" s="77"/>
      <c r="AJ129" s="77"/>
      <c r="AK129" s="77"/>
      <c r="AL129" s="77"/>
      <c r="AM129" s="77"/>
      <c r="AN129" s="77"/>
      <c r="AO129" s="77"/>
      <c r="AP129" s="77"/>
      <c r="AQ129" s="77"/>
      <c r="AR129" s="77"/>
      <c r="AS129" s="77"/>
      <c r="AT129" s="77"/>
      <c r="AU129" s="77"/>
      <c r="AV129" s="77"/>
      <c r="AW129" s="77"/>
      <c r="AX129" s="77"/>
      <c r="AY129" s="77"/>
      <c r="AZ129" s="77"/>
      <c r="BA129" s="77"/>
      <c r="BB129" s="77"/>
      <c r="BC129" s="78"/>
      <c r="IA129" s="21">
        <v>2.16999999999998</v>
      </c>
      <c r="IB129" s="21" t="s">
        <v>173</v>
      </c>
      <c r="IC129" s="21" t="s">
        <v>306</v>
      </c>
      <c r="IE129" s="22"/>
      <c r="IF129" s="22"/>
      <c r="IG129" s="22"/>
      <c r="IH129" s="22"/>
      <c r="II129" s="22"/>
    </row>
    <row r="130" spans="1:243" s="21" customFormat="1" ht="63">
      <c r="A130" s="36">
        <v>2.17999999999998</v>
      </c>
      <c r="B130" s="38" t="s">
        <v>261</v>
      </c>
      <c r="C130" s="39" t="s">
        <v>307</v>
      </c>
      <c r="D130" s="76"/>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c r="AW130" s="77"/>
      <c r="AX130" s="77"/>
      <c r="AY130" s="77"/>
      <c r="AZ130" s="77"/>
      <c r="BA130" s="77"/>
      <c r="BB130" s="77"/>
      <c r="BC130" s="78"/>
      <c r="IA130" s="21">
        <v>2.17999999999998</v>
      </c>
      <c r="IB130" s="21" t="s">
        <v>261</v>
      </c>
      <c r="IC130" s="21" t="s">
        <v>307</v>
      </c>
      <c r="IE130" s="22"/>
      <c r="IF130" s="22"/>
      <c r="IG130" s="22"/>
      <c r="IH130" s="22"/>
      <c r="II130" s="22"/>
    </row>
    <row r="131" spans="1:243" s="21" customFormat="1" ht="31.5">
      <c r="A131" s="37">
        <v>2.18999999999998</v>
      </c>
      <c r="B131" s="38" t="s">
        <v>262</v>
      </c>
      <c r="C131" s="39" t="s">
        <v>308</v>
      </c>
      <c r="D131" s="39">
        <v>0.3</v>
      </c>
      <c r="E131" s="40" t="s">
        <v>145</v>
      </c>
      <c r="F131" s="41">
        <v>1086.89</v>
      </c>
      <c r="G131" s="42"/>
      <c r="H131" s="42"/>
      <c r="I131" s="43" t="s">
        <v>38</v>
      </c>
      <c r="J131" s="44">
        <f t="shared" si="4"/>
        <v>1</v>
      </c>
      <c r="K131" s="42" t="s">
        <v>39</v>
      </c>
      <c r="L131" s="42" t="s">
        <v>4</v>
      </c>
      <c r="M131" s="45"/>
      <c r="N131" s="42"/>
      <c r="O131" s="42"/>
      <c r="P131" s="46"/>
      <c r="Q131" s="42"/>
      <c r="R131" s="42"/>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7">
        <f t="shared" si="5"/>
        <v>326</v>
      </c>
      <c r="BB131" s="48">
        <f t="shared" si="6"/>
        <v>326</v>
      </c>
      <c r="BC131" s="49" t="str">
        <f t="shared" si="7"/>
        <v>INR  Three Hundred &amp; Twenty Six  Only</v>
      </c>
      <c r="IA131" s="21">
        <v>2.18999999999998</v>
      </c>
      <c r="IB131" s="21" t="s">
        <v>262</v>
      </c>
      <c r="IC131" s="21" t="s">
        <v>308</v>
      </c>
      <c r="ID131" s="21">
        <v>0.3</v>
      </c>
      <c r="IE131" s="22" t="s">
        <v>145</v>
      </c>
      <c r="IF131" s="22"/>
      <c r="IG131" s="22"/>
      <c r="IH131" s="22"/>
      <c r="II131" s="22"/>
    </row>
    <row r="132" spans="1:243" s="21" customFormat="1" ht="78.75">
      <c r="A132" s="36">
        <v>2.19999999999998</v>
      </c>
      <c r="B132" s="38" t="s">
        <v>263</v>
      </c>
      <c r="C132" s="33" t="s">
        <v>309</v>
      </c>
      <c r="D132" s="39">
        <v>0.4</v>
      </c>
      <c r="E132" s="40" t="s">
        <v>145</v>
      </c>
      <c r="F132" s="41">
        <v>2567.38</v>
      </c>
      <c r="G132" s="42"/>
      <c r="H132" s="42"/>
      <c r="I132" s="43" t="s">
        <v>38</v>
      </c>
      <c r="J132" s="44">
        <f t="shared" si="4"/>
        <v>1</v>
      </c>
      <c r="K132" s="42" t="s">
        <v>39</v>
      </c>
      <c r="L132" s="42" t="s">
        <v>4</v>
      </c>
      <c r="M132" s="45"/>
      <c r="N132" s="42"/>
      <c r="O132" s="42"/>
      <c r="P132" s="46"/>
      <c r="Q132" s="42"/>
      <c r="R132" s="42"/>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7">
        <f t="shared" si="5"/>
        <v>1027</v>
      </c>
      <c r="BB132" s="48">
        <f t="shared" si="6"/>
        <v>1027</v>
      </c>
      <c r="BC132" s="49" t="str">
        <f t="shared" si="7"/>
        <v>INR  One Thousand  &amp;Twenty Seven  Only</v>
      </c>
      <c r="IA132" s="21">
        <v>2.19999999999998</v>
      </c>
      <c r="IB132" s="21" t="s">
        <v>263</v>
      </c>
      <c r="IC132" s="21" t="s">
        <v>309</v>
      </c>
      <c r="ID132" s="21">
        <v>0.4</v>
      </c>
      <c r="IE132" s="22" t="s">
        <v>145</v>
      </c>
      <c r="IF132" s="22"/>
      <c r="IG132" s="22"/>
      <c r="IH132" s="22"/>
      <c r="II132" s="22"/>
    </row>
    <row r="133" spans="1:243" s="21" customFormat="1" ht="78.75">
      <c r="A133" s="37">
        <v>2.20999999999998</v>
      </c>
      <c r="B133" s="38" t="s">
        <v>174</v>
      </c>
      <c r="C133" s="39" t="s">
        <v>310</v>
      </c>
      <c r="D133" s="76"/>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7"/>
      <c r="AY133" s="77"/>
      <c r="AZ133" s="77"/>
      <c r="BA133" s="77"/>
      <c r="BB133" s="77"/>
      <c r="BC133" s="78"/>
      <c r="IA133" s="21">
        <v>2.20999999999998</v>
      </c>
      <c r="IB133" s="21" t="s">
        <v>174</v>
      </c>
      <c r="IC133" s="21" t="s">
        <v>310</v>
      </c>
      <c r="IE133" s="22"/>
      <c r="IF133" s="22"/>
      <c r="IG133" s="22"/>
      <c r="IH133" s="22"/>
      <c r="II133" s="22"/>
    </row>
    <row r="134" spans="1:243" s="21" customFormat="1" ht="34.5" customHeight="1">
      <c r="A134" s="36">
        <v>2.21999999999998</v>
      </c>
      <c r="B134" s="38" t="s">
        <v>175</v>
      </c>
      <c r="C134" s="39" t="s">
        <v>311</v>
      </c>
      <c r="D134" s="39">
        <v>3</v>
      </c>
      <c r="E134" s="40" t="s">
        <v>145</v>
      </c>
      <c r="F134" s="41">
        <v>1489.22</v>
      </c>
      <c r="G134" s="42"/>
      <c r="H134" s="42"/>
      <c r="I134" s="43" t="s">
        <v>38</v>
      </c>
      <c r="J134" s="44">
        <f t="shared" si="4"/>
        <v>1</v>
      </c>
      <c r="K134" s="42" t="s">
        <v>39</v>
      </c>
      <c r="L134" s="42" t="s">
        <v>4</v>
      </c>
      <c r="M134" s="45"/>
      <c r="N134" s="42"/>
      <c r="O134" s="42"/>
      <c r="P134" s="46"/>
      <c r="Q134" s="42"/>
      <c r="R134" s="42"/>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7">
        <f t="shared" si="5"/>
        <v>4468</v>
      </c>
      <c r="BB134" s="48">
        <f t="shared" si="6"/>
        <v>4468</v>
      </c>
      <c r="BC134" s="49" t="str">
        <f t="shared" si="7"/>
        <v>INR  Four Thousand Four Hundred &amp; Sixty Eight  Only</v>
      </c>
      <c r="IA134" s="21">
        <v>2.21999999999998</v>
      </c>
      <c r="IB134" s="21" t="s">
        <v>175</v>
      </c>
      <c r="IC134" s="21" t="s">
        <v>311</v>
      </c>
      <c r="ID134" s="21">
        <v>3</v>
      </c>
      <c r="IE134" s="22" t="s">
        <v>145</v>
      </c>
      <c r="IF134" s="22"/>
      <c r="IG134" s="22"/>
      <c r="IH134" s="22"/>
      <c r="II134" s="22"/>
    </row>
    <row r="135" spans="1:243" s="21" customFormat="1" ht="63">
      <c r="A135" s="37">
        <v>2.22999999999998</v>
      </c>
      <c r="B135" s="38" t="s">
        <v>264</v>
      </c>
      <c r="C135" s="33" t="s">
        <v>312</v>
      </c>
      <c r="D135" s="39">
        <v>14</v>
      </c>
      <c r="E135" s="40" t="s">
        <v>136</v>
      </c>
      <c r="F135" s="41">
        <v>192.68</v>
      </c>
      <c r="G135" s="42"/>
      <c r="H135" s="42"/>
      <c r="I135" s="43" t="s">
        <v>38</v>
      </c>
      <c r="J135" s="44">
        <f t="shared" si="4"/>
        <v>1</v>
      </c>
      <c r="K135" s="42" t="s">
        <v>39</v>
      </c>
      <c r="L135" s="42" t="s">
        <v>4</v>
      </c>
      <c r="M135" s="45"/>
      <c r="N135" s="42"/>
      <c r="O135" s="42"/>
      <c r="P135" s="46"/>
      <c r="Q135" s="42"/>
      <c r="R135" s="42"/>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7">
        <f t="shared" si="5"/>
        <v>2698</v>
      </c>
      <c r="BB135" s="48">
        <f t="shared" si="6"/>
        <v>2698</v>
      </c>
      <c r="BC135" s="49" t="str">
        <f t="shared" si="7"/>
        <v>INR  Two Thousand Six Hundred &amp; Ninety Eight  Only</v>
      </c>
      <c r="IA135" s="21">
        <v>2.22999999999998</v>
      </c>
      <c r="IB135" s="21" t="s">
        <v>264</v>
      </c>
      <c r="IC135" s="21" t="s">
        <v>312</v>
      </c>
      <c r="ID135" s="21">
        <v>14</v>
      </c>
      <c r="IE135" s="22" t="s">
        <v>136</v>
      </c>
      <c r="IF135" s="22"/>
      <c r="IG135" s="22"/>
      <c r="IH135" s="22"/>
      <c r="II135" s="22"/>
    </row>
    <row r="136" spans="1:243" s="21" customFormat="1" ht="110.25">
      <c r="A136" s="36">
        <v>2.23999999999998</v>
      </c>
      <c r="B136" s="38" t="s">
        <v>156</v>
      </c>
      <c r="C136" s="39" t="s">
        <v>313</v>
      </c>
      <c r="D136" s="39">
        <v>9</v>
      </c>
      <c r="E136" s="40" t="s">
        <v>145</v>
      </c>
      <c r="F136" s="41">
        <v>192.33</v>
      </c>
      <c r="G136" s="42"/>
      <c r="H136" s="42"/>
      <c r="I136" s="43" t="s">
        <v>38</v>
      </c>
      <c r="J136" s="44">
        <f t="shared" si="4"/>
        <v>1</v>
      </c>
      <c r="K136" s="42" t="s">
        <v>39</v>
      </c>
      <c r="L136" s="42" t="s">
        <v>4</v>
      </c>
      <c r="M136" s="45"/>
      <c r="N136" s="42"/>
      <c r="O136" s="42"/>
      <c r="P136" s="46"/>
      <c r="Q136" s="42"/>
      <c r="R136" s="42"/>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7">
        <f t="shared" si="5"/>
        <v>1731</v>
      </c>
      <c r="BB136" s="48">
        <f t="shared" si="6"/>
        <v>1731</v>
      </c>
      <c r="BC136" s="49" t="str">
        <f t="shared" si="7"/>
        <v>INR  One Thousand Seven Hundred &amp; Thirty One  Only</v>
      </c>
      <c r="IA136" s="21">
        <v>2.23999999999998</v>
      </c>
      <c r="IB136" s="21" t="s">
        <v>156</v>
      </c>
      <c r="IC136" s="21" t="s">
        <v>313</v>
      </c>
      <c r="ID136" s="21">
        <v>9</v>
      </c>
      <c r="IE136" s="22" t="s">
        <v>145</v>
      </c>
      <c r="IF136" s="22"/>
      <c r="IG136" s="22"/>
      <c r="IH136" s="22"/>
      <c r="II136" s="22"/>
    </row>
    <row r="137" spans="1:243" s="21" customFormat="1" ht="15.75">
      <c r="A137" s="37">
        <v>2.24999999999998</v>
      </c>
      <c r="B137" s="38" t="s">
        <v>157</v>
      </c>
      <c r="C137" s="39" t="s">
        <v>314</v>
      </c>
      <c r="D137" s="76"/>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77"/>
      <c r="AM137" s="77"/>
      <c r="AN137" s="77"/>
      <c r="AO137" s="77"/>
      <c r="AP137" s="77"/>
      <c r="AQ137" s="77"/>
      <c r="AR137" s="77"/>
      <c r="AS137" s="77"/>
      <c r="AT137" s="77"/>
      <c r="AU137" s="77"/>
      <c r="AV137" s="77"/>
      <c r="AW137" s="77"/>
      <c r="AX137" s="77"/>
      <c r="AY137" s="77"/>
      <c r="AZ137" s="77"/>
      <c r="BA137" s="77"/>
      <c r="BB137" s="77"/>
      <c r="BC137" s="78"/>
      <c r="IA137" s="21">
        <v>2.24999999999998</v>
      </c>
      <c r="IB137" s="21" t="s">
        <v>157</v>
      </c>
      <c r="IC137" s="21" t="s">
        <v>314</v>
      </c>
      <c r="IE137" s="22"/>
      <c r="IF137" s="22"/>
      <c r="IG137" s="22"/>
      <c r="IH137" s="22"/>
      <c r="II137" s="22"/>
    </row>
    <row r="138" spans="1:243" s="21" customFormat="1" ht="236.25">
      <c r="A138" s="36">
        <v>2.25999999999998</v>
      </c>
      <c r="B138" s="38" t="s">
        <v>176</v>
      </c>
      <c r="C138" s="33" t="s">
        <v>315</v>
      </c>
      <c r="D138" s="39">
        <v>9</v>
      </c>
      <c r="E138" s="40" t="s">
        <v>136</v>
      </c>
      <c r="F138" s="41">
        <v>415.74</v>
      </c>
      <c r="G138" s="42"/>
      <c r="H138" s="42"/>
      <c r="I138" s="43" t="s">
        <v>38</v>
      </c>
      <c r="J138" s="44">
        <f aca="true" t="shared" si="8" ref="J138:J145">IF(I138="Less(-)",-1,1)</f>
        <v>1</v>
      </c>
      <c r="K138" s="42" t="s">
        <v>39</v>
      </c>
      <c r="L138" s="42" t="s">
        <v>4</v>
      </c>
      <c r="M138" s="45"/>
      <c r="N138" s="42"/>
      <c r="O138" s="42"/>
      <c r="P138" s="46"/>
      <c r="Q138" s="42"/>
      <c r="R138" s="42"/>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7">
        <f aca="true" t="shared" si="9" ref="BA138:BA145">ROUND(total_amount_ba($B$2,$D$2,D138,F138,J138,K138,M138),0)</f>
        <v>3742</v>
      </c>
      <c r="BB138" s="48">
        <f aca="true" t="shared" si="10" ref="BB138:BB145">BA138+SUM(N138:AZ138)</f>
        <v>3742</v>
      </c>
      <c r="BC138" s="49" t="str">
        <f aca="true" t="shared" si="11" ref="BC138:BC145">SpellNumber(L138,BB138)</f>
        <v>INR  Three Thousand Seven Hundred &amp; Forty Two  Only</v>
      </c>
      <c r="IA138" s="21">
        <v>2.25999999999998</v>
      </c>
      <c r="IB138" s="21" t="s">
        <v>176</v>
      </c>
      <c r="IC138" s="21" t="s">
        <v>315</v>
      </c>
      <c r="ID138" s="21">
        <v>9</v>
      </c>
      <c r="IE138" s="22" t="s">
        <v>136</v>
      </c>
      <c r="IF138" s="22"/>
      <c r="IG138" s="22"/>
      <c r="IH138" s="22"/>
      <c r="II138" s="22"/>
    </row>
    <row r="139" spans="1:243" s="21" customFormat="1" ht="15.75">
      <c r="A139" s="37">
        <v>2.26999999999998</v>
      </c>
      <c r="B139" s="38" t="s">
        <v>177</v>
      </c>
      <c r="C139" s="39" t="s">
        <v>316</v>
      </c>
      <c r="D139" s="76"/>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c r="AG139" s="77"/>
      <c r="AH139" s="77"/>
      <c r="AI139" s="77"/>
      <c r="AJ139" s="77"/>
      <c r="AK139" s="77"/>
      <c r="AL139" s="77"/>
      <c r="AM139" s="77"/>
      <c r="AN139" s="77"/>
      <c r="AO139" s="77"/>
      <c r="AP139" s="77"/>
      <c r="AQ139" s="77"/>
      <c r="AR139" s="77"/>
      <c r="AS139" s="77"/>
      <c r="AT139" s="77"/>
      <c r="AU139" s="77"/>
      <c r="AV139" s="77"/>
      <c r="AW139" s="77"/>
      <c r="AX139" s="77"/>
      <c r="AY139" s="77"/>
      <c r="AZ139" s="77"/>
      <c r="BA139" s="77"/>
      <c r="BB139" s="77"/>
      <c r="BC139" s="78"/>
      <c r="IA139" s="21">
        <v>2.26999999999998</v>
      </c>
      <c r="IB139" s="21" t="s">
        <v>177</v>
      </c>
      <c r="IC139" s="21" t="s">
        <v>316</v>
      </c>
      <c r="IE139" s="22"/>
      <c r="IF139" s="22"/>
      <c r="IG139" s="22"/>
      <c r="IH139" s="22"/>
      <c r="II139" s="22"/>
    </row>
    <row r="140" spans="1:243" s="21" customFormat="1" ht="63">
      <c r="A140" s="36">
        <v>2.27999999999998</v>
      </c>
      <c r="B140" s="38" t="s">
        <v>178</v>
      </c>
      <c r="C140" s="39" t="s">
        <v>317</v>
      </c>
      <c r="D140" s="76"/>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c r="AG140" s="77"/>
      <c r="AH140" s="77"/>
      <c r="AI140" s="77"/>
      <c r="AJ140" s="77"/>
      <c r="AK140" s="77"/>
      <c r="AL140" s="77"/>
      <c r="AM140" s="77"/>
      <c r="AN140" s="77"/>
      <c r="AO140" s="77"/>
      <c r="AP140" s="77"/>
      <c r="AQ140" s="77"/>
      <c r="AR140" s="77"/>
      <c r="AS140" s="77"/>
      <c r="AT140" s="77"/>
      <c r="AU140" s="77"/>
      <c r="AV140" s="77"/>
      <c r="AW140" s="77"/>
      <c r="AX140" s="77"/>
      <c r="AY140" s="77"/>
      <c r="AZ140" s="77"/>
      <c r="BA140" s="77"/>
      <c r="BB140" s="77"/>
      <c r="BC140" s="78"/>
      <c r="IA140" s="21">
        <v>2.27999999999998</v>
      </c>
      <c r="IB140" s="21" t="s">
        <v>178</v>
      </c>
      <c r="IC140" s="21" t="s">
        <v>317</v>
      </c>
      <c r="IE140" s="22"/>
      <c r="IF140" s="22"/>
      <c r="IG140" s="22"/>
      <c r="IH140" s="22"/>
      <c r="II140" s="22"/>
    </row>
    <row r="141" spans="1:243" s="21" customFormat="1" ht="31.5">
      <c r="A141" s="37">
        <v>2.28999999999998</v>
      </c>
      <c r="B141" s="38" t="s">
        <v>179</v>
      </c>
      <c r="C141" s="33" t="s">
        <v>318</v>
      </c>
      <c r="D141" s="39">
        <v>7.5</v>
      </c>
      <c r="E141" s="40" t="s">
        <v>136</v>
      </c>
      <c r="F141" s="41">
        <v>342.35</v>
      </c>
      <c r="G141" s="42"/>
      <c r="H141" s="42"/>
      <c r="I141" s="43" t="s">
        <v>38</v>
      </c>
      <c r="J141" s="44">
        <f t="shared" si="8"/>
        <v>1</v>
      </c>
      <c r="K141" s="42" t="s">
        <v>39</v>
      </c>
      <c r="L141" s="42" t="s">
        <v>4</v>
      </c>
      <c r="M141" s="45"/>
      <c r="N141" s="42"/>
      <c r="O141" s="42"/>
      <c r="P141" s="46"/>
      <c r="Q141" s="42"/>
      <c r="R141" s="42"/>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7">
        <f t="shared" si="9"/>
        <v>2568</v>
      </c>
      <c r="BB141" s="48">
        <f t="shared" si="10"/>
        <v>2568</v>
      </c>
      <c r="BC141" s="49" t="str">
        <f t="shared" si="11"/>
        <v>INR  Two Thousand Five Hundred &amp; Sixty Eight  Only</v>
      </c>
      <c r="IA141" s="21">
        <v>2.28999999999998</v>
      </c>
      <c r="IB141" s="21" t="s">
        <v>179</v>
      </c>
      <c r="IC141" s="21" t="s">
        <v>318</v>
      </c>
      <c r="ID141" s="21">
        <v>7.5</v>
      </c>
      <c r="IE141" s="22" t="s">
        <v>136</v>
      </c>
      <c r="IF141" s="22"/>
      <c r="IG141" s="22"/>
      <c r="IH141" s="22"/>
      <c r="II141" s="22"/>
    </row>
    <row r="142" spans="1:243" s="21" customFormat="1" ht="15.75">
      <c r="A142" s="36">
        <v>2.29999999999997</v>
      </c>
      <c r="B142" s="38" t="s">
        <v>265</v>
      </c>
      <c r="C142" s="39" t="s">
        <v>319</v>
      </c>
      <c r="D142" s="76"/>
      <c r="E142" s="77"/>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c r="AG142" s="77"/>
      <c r="AH142" s="77"/>
      <c r="AI142" s="77"/>
      <c r="AJ142" s="77"/>
      <c r="AK142" s="77"/>
      <c r="AL142" s="77"/>
      <c r="AM142" s="77"/>
      <c r="AN142" s="77"/>
      <c r="AO142" s="77"/>
      <c r="AP142" s="77"/>
      <c r="AQ142" s="77"/>
      <c r="AR142" s="77"/>
      <c r="AS142" s="77"/>
      <c r="AT142" s="77"/>
      <c r="AU142" s="77"/>
      <c r="AV142" s="77"/>
      <c r="AW142" s="77"/>
      <c r="AX142" s="77"/>
      <c r="AY142" s="77"/>
      <c r="AZ142" s="77"/>
      <c r="BA142" s="77"/>
      <c r="BB142" s="77"/>
      <c r="BC142" s="78"/>
      <c r="IA142" s="21">
        <v>2.29999999999997</v>
      </c>
      <c r="IB142" s="21" t="s">
        <v>265</v>
      </c>
      <c r="IC142" s="21" t="s">
        <v>319</v>
      </c>
      <c r="IE142" s="22"/>
      <c r="IF142" s="22"/>
      <c r="IG142" s="22"/>
      <c r="IH142" s="22"/>
      <c r="II142" s="22"/>
    </row>
    <row r="143" spans="1:243" s="21" customFormat="1" ht="409.5">
      <c r="A143" s="37">
        <v>2.30999999999997</v>
      </c>
      <c r="B143" s="38" t="s">
        <v>266</v>
      </c>
      <c r="C143" s="39" t="s">
        <v>320</v>
      </c>
      <c r="D143" s="39">
        <v>1</v>
      </c>
      <c r="E143" s="40" t="s">
        <v>270</v>
      </c>
      <c r="F143" s="41">
        <v>5045.59</v>
      </c>
      <c r="G143" s="42"/>
      <c r="H143" s="42"/>
      <c r="I143" s="43" t="s">
        <v>38</v>
      </c>
      <c r="J143" s="44">
        <f t="shared" si="8"/>
        <v>1</v>
      </c>
      <c r="K143" s="42" t="s">
        <v>39</v>
      </c>
      <c r="L143" s="42" t="s">
        <v>4</v>
      </c>
      <c r="M143" s="45"/>
      <c r="N143" s="42"/>
      <c r="O143" s="42"/>
      <c r="P143" s="46"/>
      <c r="Q143" s="42"/>
      <c r="R143" s="42"/>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7">
        <f t="shared" si="9"/>
        <v>5046</v>
      </c>
      <c r="BB143" s="48">
        <f t="shared" si="10"/>
        <v>5046</v>
      </c>
      <c r="BC143" s="49" t="str">
        <f t="shared" si="11"/>
        <v>INR  Five Thousand  &amp;Forty Six  Only</v>
      </c>
      <c r="IA143" s="21">
        <v>2.30999999999997</v>
      </c>
      <c r="IB143" s="28" t="s">
        <v>266</v>
      </c>
      <c r="IC143" s="21" t="s">
        <v>320</v>
      </c>
      <c r="ID143" s="21">
        <v>1</v>
      </c>
      <c r="IE143" s="22" t="s">
        <v>270</v>
      </c>
      <c r="IF143" s="22"/>
      <c r="IG143" s="22"/>
      <c r="IH143" s="22"/>
      <c r="II143" s="22"/>
    </row>
    <row r="144" spans="1:243" s="21" customFormat="1" ht="110.25">
      <c r="A144" s="36">
        <v>2.31999999999997</v>
      </c>
      <c r="B144" s="38" t="s">
        <v>267</v>
      </c>
      <c r="C144" s="33" t="s">
        <v>321</v>
      </c>
      <c r="D144" s="39">
        <v>17.5</v>
      </c>
      <c r="E144" s="40" t="s">
        <v>270</v>
      </c>
      <c r="F144" s="41">
        <v>3939.72</v>
      </c>
      <c r="G144" s="42"/>
      <c r="H144" s="42"/>
      <c r="I144" s="43" t="s">
        <v>38</v>
      </c>
      <c r="J144" s="44">
        <f t="shared" si="8"/>
        <v>1</v>
      </c>
      <c r="K144" s="42" t="s">
        <v>39</v>
      </c>
      <c r="L144" s="42" t="s">
        <v>4</v>
      </c>
      <c r="M144" s="45"/>
      <c r="N144" s="42"/>
      <c r="O144" s="42"/>
      <c r="P144" s="46"/>
      <c r="Q144" s="42"/>
      <c r="R144" s="42"/>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7">
        <f t="shared" si="9"/>
        <v>68945</v>
      </c>
      <c r="BB144" s="48">
        <f t="shared" si="10"/>
        <v>68945</v>
      </c>
      <c r="BC144" s="49" t="str">
        <f t="shared" si="11"/>
        <v>INR  Sixty Eight Thousand Nine Hundred &amp; Forty Five  Only</v>
      </c>
      <c r="IA144" s="21">
        <v>2.31999999999997</v>
      </c>
      <c r="IB144" s="21" t="s">
        <v>267</v>
      </c>
      <c r="IC144" s="21" t="s">
        <v>321</v>
      </c>
      <c r="ID144" s="21">
        <v>17.5</v>
      </c>
      <c r="IE144" s="22" t="s">
        <v>270</v>
      </c>
      <c r="IF144" s="22"/>
      <c r="IG144" s="22"/>
      <c r="IH144" s="22"/>
      <c r="II144" s="22"/>
    </row>
    <row r="145" spans="1:243" s="21" customFormat="1" ht="63">
      <c r="A145" s="37">
        <v>2.32999999999997</v>
      </c>
      <c r="B145" s="38" t="s">
        <v>268</v>
      </c>
      <c r="C145" s="39" t="s">
        <v>322</v>
      </c>
      <c r="D145" s="39">
        <v>5</v>
      </c>
      <c r="E145" s="40" t="s">
        <v>271</v>
      </c>
      <c r="F145" s="41">
        <v>792.63</v>
      </c>
      <c r="G145" s="42"/>
      <c r="H145" s="42"/>
      <c r="I145" s="43" t="s">
        <v>38</v>
      </c>
      <c r="J145" s="44">
        <f t="shared" si="8"/>
        <v>1</v>
      </c>
      <c r="K145" s="42" t="s">
        <v>39</v>
      </c>
      <c r="L145" s="42" t="s">
        <v>4</v>
      </c>
      <c r="M145" s="45"/>
      <c r="N145" s="42"/>
      <c r="O145" s="42"/>
      <c r="P145" s="46"/>
      <c r="Q145" s="42"/>
      <c r="R145" s="42"/>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7">
        <f t="shared" si="9"/>
        <v>3963</v>
      </c>
      <c r="BB145" s="48">
        <f t="shared" si="10"/>
        <v>3963</v>
      </c>
      <c r="BC145" s="49" t="str">
        <f t="shared" si="11"/>
        <v>INR  Three Thousand Nine Hundred &amp; Sixty Three  Only</v>
      </c>
      <c r="IA145" s="21">
        <v>2.32999999999997</v>
      </c>
      <c r="IB145" s="21" t="s">
        <v>268</v>
      </c>
      <c r="IC145" s="21" t="s">
        <v>322</v>
      </c>
      <c r="ID145" s="21">
        <v>5</v>
      </c>
      <c r="IE145" s="22" t="s">
        <v>271</v>
      </c>
      <c r="IF145" s="22"/>
      <c r="IG145" s="22"/>
      <c r="IH145" s="22"/>
      <c r="II145" s="22"/>
    </row>
    <row r="146" spans="1:55" ht="30">
      <c r="A146" s="23" t="s">
        <v>46</v>
      </c>
      <c r="B146" s="32"/>
      <c r="C146" s="50"/>
      <c r="D146" s="51"/>
      <c r="E146" s="51"/>
      <c r="F146" s="51"/>
      <c r="G146" s="51"/>
      <c r="H146" s="52"/>
      <c r="I146" s="52"/>
      <c r="J146" s="52"/>
      <c r="K146" s="52"/>
      <c r="L146" s="53"/>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4"/>
      <c r="AW146" s="54"/>
      <c r="AX146" s="54"/>
      <c r="AY146" s="54"/>
      <c r="AZ146" s="54"/>
      <c r="BA146" s="55">
        <f>SUM(BA14:BA145)</f>
        <v>640109</v>
      </c>
      <c r="BB146" s="56">
        <f>SUM(BB14:BB145)</f>
        <v>640109</v>
      </c>
      <c r="BC146" s="57" t="str">
        <f>SpellNumber(L146,BB146)</f>
        <v>  Six Lakh Forty Thousand One Hundred &amp; Nine  Only</v>
      </c>
    </row>
    <row r="147" spans="1:55" ht="36.75" customHeight="1">
      <c r="A147" s="24" t="s">
        <v>47</v>
      </c>
      <c r="B147" s="25"/>
      <c r="C147" s="58"/>
      <c r="D147" s="59"/>
      <c r="E147" s="60" t="s">
        <v>52</v>
      </c>
      <c r="F147" s="61"/>
      <c r="G147" s="62"/>
      <c r="H147" s="63"/>
      <c r="I147" s="63"/>
      <c r="J147" s="63"/>
      <c r="K147" s="64"/>
      <c r="L147" s="65"/>
      <c r="M147" s="66"/>
      <c r="N147" s="67"/>
      <c r="O147" s="54"/>
      <c r="P147" s="54"/>
      <c r="Q147" s="54"/>
      <c r="R147" s="54"/>
      <c r="S147" s="54"/>
      <c r="T147" s="67"/>
      <c r="U147" s="67"/>
      <c r="V147" s="67"/>
      <c r="W147" s="67"/>
      <c r="X147" s="67"/>
      <c r="Y147" s="67"/>
      <c r="Z147" s="67"/>
      <c r="AA147" s="67"/>
      <c r="AB147" s="67"/>
      <c r="AC147" s="67"/>
      <c r="AD147" s="67"/>
      <c r="AE147" s="67"/>
      <c r="AF147" s="67"/>
      <c r="AG147" s="67"/>
      <c r="AH147" s="67"/>
      <c r="AI147" s="67"/>
      <c r="AJ147" s="67"/>
      <c r="AK147" s="67"/>
      <c r="AL147" s="67"/>
      <c r="AM147" s="67"/>
      <c r="AN147" s="67"/>
      <c r="AO147" s="67"/>
      <c r="AP147" s="67"/>
      <c r="AQ147" s="67"/>
      <c r="AR147" s="67"/>
      <c r="AS147" s="67"/>
      <c r="AT147" s="67"/>
      <c r="AU147" s="67"/>
      <c r="AV147" s="67"/>
      <c r="AW147" s="67"/>
      <c r="AX147" s="67"/>
      <c r="AY147" s="67"/>
      <c r="AZ147" s="67"/>
      <c r="BA147" s="68">
        <f>IF(ISBLANK(F147),0,IF(E147="Excess (+)",ROUND(BA146+(BA146*F147),0),IF(E147="Less (-)",ROUND(BA146+(BA146*F147*(-1)),0),IF(E147="At Par",BA146,0))))</f>
        <v>0</v>
      </c>
      <c r="BB147" s="69">
        <f>ROUND(BA147,0)</f>
        <v>0</v>
      </c>
      <c r="BC147" s="70" t="str">
        <f>SpellNumber($E$2,BB147)</f>
        <v>INR Zero Only</v>
      </c>
    </row>
    <row r="148" spans="1:55" ht="33.75" customHeight="1">
      <c r="A148" s="23" t="s">
        <v>48</v>
      </c>
      <c r="B148" s="23"/>
      <c r="C148" s="79" t="str">
        <f>SpellNumber($E$2,BB147)</f>
        <v>INR Zero Only</v>
      </c>
      <c r="D148" s="79"/>
      <c r="E148" s="79"/>
      <c r="F148" s="79"/>
      <c r="G148" s="79"/>
      <c r="H148" s="79"/>
      <c r="I148" s="79"/>
      <c r="J148" s="79"/>
      <c r="K148" s="79"/>
      <c r="L148" s="79"/>
      <c r="M148" s="79"/>
      <c r="N148" s="79"/>
      <c r="O148" s="79"/>
      <c r="P148" s="79"/>
      <c r="Q148" s="79"/>
      <c r="R148" s="79"/>
      <c r="S148" s="79"/>
      <c r="T148" s="79"/>
      <c r="U148" s="79"/>
      <c r="V148" s="79"/>
      <c r="W148" s="79"/>
      <c r="X148" s="79"/>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c r="BB148" s="79"/>
      <c r="BC148" s="79"/>
    </row>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3" ht="15"/>
    <row r="764" ht="15"/>
    <row r="765" ht="15"/>
    <row r="766" ht="15"/>
    <row r="767" ht="15"/>
    <row r="768" ht="15"/>
    <row r="769" ht="15"/>
    <row r="770"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sheetData>
  <sheetProtection password="D850" sheet="1"/>
  <autoFilter ref="A11:BC148"/>
  <mergeCells count="72">
    <mergeCell ref="D140:BC140"/>
    <mergeCell ref="D142:BC142"/>
    <mergeCell ref="D127:BC127"/>
    <mergeCell ref="D129:BC129"/>
    <mergeCell ref="D130:BC130"/>
    <mergeCell ref="D133:BC133"/>
    <mergeCell ref="D137:BC137"/>
    <mergeCell ref="D139:BC139"/>
    <mergeCell ref="D113:BC113"/>
    <mergeCell ref="D115:BC115"/>
    <mergeCell ref="D117:BC117"/>
    <mergeCell ref="D119:BC119"/>
    <mergeCell ref="D121:BC121"/>
    <mergeCell ref="D125:BC125"/>
    <mergeCell ref="D100:BC100"/>
    <mergeCell ref="D101:BC101"/>
    <mergeCell ref="D105:BC105"/>
    <mergeCell ref="D107:BC107"/>
    <mergeCell ref="D108:BC108"/>
    <mergeCell ref="D110:BC110"/>
    <mergeCell ref="D103:BC103"/>
    <mergeCell ref="D87:BC87"/>
    <mergeCell ref="D90:BC90"/>
    <mergeCell ref="D93:BC93"/>
    <mergeCell ref="D95:BC95"/>
    <mergeCell ref="D97:BC97"/>
    <mergeCell ref="D98:BC98"/>
    <mergeCell ref="D14:BC14"/>
    <mergeCell ref="D15:BC15"/>
    <mergeCell ref="D17:BC17"/>
    <mergeCell ref="D18:BC18"/>
    <mergeCell ref="D20:BC20"/>
    <mergeCell ref="D24:BC24"/>
    <mergeCell ref="D27:BC27"/>
    <mergeCell ref="D28:BC28"/>
    <mergeCell ref="D34:BC34"/>
    <mergeCell ref="D35:BC35"/>
    <mergeCell ref="D38:BC38"/>
    <mergeCell ref="D42:BC42"/>
    <mergeCell ref="D63:BC63"/>
    <mergeCell ref="D45:BC45"/>
    <mergeCell ref="D47:BC47"/>
    <mergeCell ref="D48:BC48"/>
    <mergeCell ref="D50:BC50"/>
    <mergeCell ref="D52:BC52"/>
    <mergeCell ref="D55:BC55"/>
    <mergeCell ref="D73:BC73"/>
    <mergeCell ref="C148:BC148"/>
    <mergeCell ref="D82:BC82"/>
    <mergeCell ref="D84:BC84"/>
    <mergeCell ref="D85:BC85"/>
    <mergeCell ref="D56:BC56"/>
    <mergeCell ref="D57:BC57"/>
    <mergeCell ref="D59:BC59"/>
    <mergeCell ref="D61:BC61"/>
    <mergeCell ref="D62:BC62"/>
    <mergeCell ref="A9:BC9"/>
    <mergeCell ref="D13:BC13"/>
    <mergeCell ref="D75:BC75"/>
    <mergeCell ref="D77:BC77"/>
    <mergeCell ref="D79:BC79"/>
    <mergeCell ref="D80:BC80"/>
    <mergeCell ref="D65:BC65"/>
    <mergeCell ref="D67:BC67"/>
    <mergeCell ref="D69:BC69"/>
    <mergeCell ref="D71:BC71"/>
    <mergeCell ref="A1:L1"/>
    <mergeCell ref="A4:BC4"/>
    <mergeCell ref="A5:BC5"/>
    <mergeCell ref="A6:BC6"/>
    <mergeCell ref="A7:BC7"/>
    <mergeCell ref="B8:BC8"/>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47">
      <formula1>IF(E147="Select",-1,IF(E147="At Par",0,0))</formula1>
      <formula2>IF(E147="Select",-1,IF(E147="At Par",0,0.99))</formula2>
    </dataValidation>
    <dataValidation type="list" allowBlank="1" showErrorMessage="1" sqref="E147">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47">
      <formula1>0</formula1>
      <formula2>99.9</formula2>
    </dataValidation>
    <dataValidation type="list" allowBlank="1" showErrorMessage="1" sqref="D13:D15 K16 D17:D18 K19 D20 K21:K23 D24 K25:K26 D27:D28 K29:K33 D34:D35 K36:K37 D38 K39:K41 D42 K43:K44 D45 K46 D47:D48 K49 D50 K51 D52 K53:K54 D55:D57 K58 D59 K60 D61:D63 K64 D65 K66 D67 K68 D69 K70 D71 K72 D73 K74 D75 K76 D77 K78 D79:D80 K81 D82 K83 D84:D85 K86 D87 K88:K89 D90 K91:K92 D93 K94 D95 K96 D97:D98 K99 D100:D101 K111:K112 D105 K106 D107:D108 K109 D142 D113 K114 D115 K116 D117 K118 D119 K120 D121 K122:K124 D125 K126 D127 K128 D129:D130 K131:K132 D133 K134:K136 D137 K138 D139:D140 K141 K143:K145 D110 K102 K104 D103">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4 A16:A17 A19 A21 A23 A25 A27 A29 A31 A33 A35 A37 A39 A41 A43 A45 A47 A49 A51 A53 A55 A57 A59 A61 A63 A65 A67 A69 A71 A73 A75 A77 A79 A81 A83 A85 A87 A89 A91 A93 A95 A97 A99 A101 A103 A105 A107 A109 A111 A113 A115 A117 A119 A121 A123 A125 A127 A129 A131 A133 A135 A137 A139 A141 A143 A14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6:H16 G19:H19 G21:H23 G25:H26 G29:H33 G36:H37 G39:H41 G43:H44 G46:H46 G49:H49 G51:H51 G53:H54 G58:H58 G60:H60 G64:H64 G66:H66 G68:H68 G70:H70 G72:H72 G74:H74 G76:H76 G78:H78 G81:H81 G83:H83 G86:H86 G88:H89 G91:H92 G94:H94 G96:H96 G99:H99 G111:H112 G106:H106 G109:H109 G114:H114 G116:H116 G118:H118 G120:H120 G122:H124 G126:H126 G128:H128 G131:H132 G134:H136 G138:H138 G141:H141 G143:H145 G102:H102 G104:H104">
      <formula1>0</formula1>
      <formula2>999999999999999</formula2>
    </dataValidation>
    <dataValidation allowBlank="1" showInputMessage="1" showErrorMessage="1" promptTitle="Addition / Deduction" prompt="Please Choose the correct One" sqref="J16 J19 J21:J23 J25:J26 J29:J33 J36:J37 J39:J41 J43:J44 J46 J49 J51 J53:J54 J58 J60 J64 J66 J68 J70 J72 J74 J76 J78 J81 J83 J86 J88:J89 J91:J92 J94 J96 J99 J111:J112 J106 J109 J114 J116 J118 J120 J122:J124 J126 J128 J131:J132 J134:J136 J138 J141 J143:J145 J102 J104">
      <formula1>0</formula1>
      <formula2>0</formula2>
    </dataValidation>
    <dataValidation type="list" showErrorMessage="1" sqref="I16 I19 I21:I23 I25:I26 I29:I33 I36:I37 I39:I41 I43:I44 I46 I49 I51 I53:I54 I58 I60 I64 I66 I68 I70 I72 I74 I76 I78 I81 I83 I86 I88:I89 I91:I92 I94 I96 I99 I111:I112 I106 I109 I114 I116 I118 I120 I122:I124 I126 I128 I131:I132 I134:I136 I138 I141 I143:I145 I102 I10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6 N19:O19 N21:O23 N25:O26 N29:O33 N36:O37 N39:O41 N43:O44 N46:O46 N49:O49 N51:O51 N53:O54 N58:O58 N60:O60 N64:O64 N66:O66 N68:O68 N70:O70 N72:O72 N74:O74 N76:O76 N78:O78 N81:O81 N83:O83 N86:O86 N88:O89 N91:O92 N94:O94 N96:O96 N99:O99 N111:O112 N106:O106 N109:O109 N114:O114 N116:O116 N118:O118 N120:O120 N122:O124 N126:O126 N128:O128 N131:O132 N134:O136 N138:O138 N141:O141 N143:O145 N102:O102 N104:O10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 R19 R21:R23 R25:R26 R29:R33 R36:R37 R39:R41 R43:R44 R46 R49 R51 R53:R54 R58 R60 R64 R66 R68 R70 R72 R74 R76 R78 R81 R83 R86 R88:R89 R91:R92 R94 R96 R99 R111:R112 R106 R109 R114 R116 R118 R120 R122:R124 R126 R128 R131:R132 R134:R136 R138 R141 R143:R145 R102 R10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 Q19 Q21:Q23 Q25:Q26 Q29:Q33 Q36:Q37 Q39:Q41 Q43:Q44 Q46 Q49 Q51 Q53:Q54 Q58 Q60 Q64 Q66 Q68 Q70 Q72 Q74 Q76 Q78 Q81 Q83 Q86 Q88:Q89 Q91:Q92 Q94 Q96 Q99 Q111:Q112 Q106 Q109 Q114 Q116 Q118 Q120 Q122:Q124 Q126 Q128 Q131:Q132 Q134:Q136 Q138 Q141 Q143:Q145 Q102 Q10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 M19 M21:M23 M25:M26 M29:M33 M36:M37 M39:M41 M43:M44 M46 M49 M51 M53:M54 M58 M60 M64 M66 M68 M70 M72 M74 M76 M78 M81 M83 M86 M88:M89 M91:M92 M94 M96 M99 M111:M112 M106 M109 M114 M116 M118 M120 M122:M124 M126 M128 M131:M132 M134:M136 M138 M141 M143:M145 M102 M104">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 F19 F21:F23 F25:F26 F29:F33 F36:F37 F39:F41 F43:F44 F46 F49 F51 F53:F54 F58 F60 F64 F66 F68 F70 F72 F74 F76 F78 F81 F83 F86 F88:F89 F91:F92 F94 F96 F99 F143:F145 F106 F111:F112 F109 F114 F116 F118 F120 F122:F124 F126 F128 F131:F132 F134:F136 F138 F141 F102 F104">
      <formula1>0</formula1>
      <formula2>999999999999999</formula2>
    </dataValidation>
    <dataValidation allowBlank="1" showInputMessage="1" showErrorMessage="1" promptTitle="Itemcode/Make" prompt="Please enter text" sqref="C14:C145">
      <formula1>0</formula1>
      <formula2>0</formula2>
    </dataValidation>
    <dataValidation type="list" allowBlank="1" showInputMessage="1" showErrorMessage="1" sqref="L140 L141 L142 L143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formula1>"INR"</formula1>
    </dataValidation>
    <dataValidation type="list" allowBlank="1" showInputMessage="1" showErrorMessage="1" sqref="L109 L110 L111 L112 L113 L114 L115 L116 L117 L118 L119 L120 L121 L122 L123 L124 L125 L126 L127 L128 L129 L130 L131 L132 L133 L134 L135 L136 L137 L138 L139 L145 L144">
      <formula1>"INR"</formula1>
    </dataValidation>
  </dataValidations>
  <printOptions/>
  <pageMargins left="0.45" right="0.2" top="0.25" bottom="0.25" header="0.511805555555556" footer="0.511805555555556"/>
  <pageSetup fitToHeight="0" fitToWidth="1" horizontalDpi="300" verticalDpi="300" orientation="portrait" paperSize="9" scale="61"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80" t="s">
        <v>49</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2024-03-14T07:53:26Z</cp:lastPrinted>
  <dcterms:created xsi:type="dcterms:W3CDTF">2009-01-30T06:42:42Z</dcterms:created>
  <dcterms:modified xsi:type="dcterms:W3CDTF">2024-03-18T11:06:18Z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