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3250" windowHeight="12450" tabRatio="143" firstSheet="1" activeTab="1"/>
  </bookViews>
  <sheets>
    <sheet name="BoQ1" sheetId="1" state="veryHidden" r:id="rId1"/>
    <sheet name="Macros" sheetId="2" r:id="rId2"/>
  </sheets>
  <externalReferences>
    <externalReference r:id="rId5"/>
    <externalReference r:id="rId6"/>
    <externalReference r:id="rId7"/>
  </externalReferences>
  <definedNames>
    <definedName name="__xlfn_BAHTTEXT">NA()</definedName>
    <definedName name="__xlfn_COUNTIFS">NA()</definedName>
    <definedName name="_BAA1">#REF!</definedName>
    <definedName name="_xlnm._FilterDatabase" localSheetId="0" hidden="1">'BoQ1'!$A$11:$BC$69</definedName>
    <definedName name="_xlfn.SINGLE" hidden="1">#NAME?</definedName>
    <definedName name="boq_type">#REF!</definedName>
    <definedName name="boq_version" localSheetId="0">'[3]Config'!$C$2:$C$3</definedName>
    <definedName name="boq_version">'[2]Config'!$C$2:$C$3</definedName>
    <definedName name="conversion_type" localSheetId="0">'[3]Config'!$E$2:$E$3</definedName>
    <definedName name="conversion_type">'[2]Config'!$E$2:$E$3</definedName>
    <definedName name="cstvat">#REF!</definedName>
    <definedName name="currency_name" localSheetId="0">'[3]Config'!$F$2:$F$8</definedName>
    <definedName name="currency_name">'[2]Config'!$F$2:$F$8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'[1]PRICE BID'!#REF!</definedName>
    <definedName name="option9">'[1]PRICE BID'!#REF!</definedName>
    <definedName name="other_boq" localSheetId="0">'[3]Config'!$G$2:$G$5</definedName>
    <definedName name="other_boq">'[2]Config'!$G$2:$G$5</definedName>
    <definedName name="_xlnm.Print_Area" localSheetId="0">'BoQ1'!$A$1:$BC$69</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'[1]PRICE BID'!$G$14</definedName>
  </definedNames>
  <calcPr fullCalcOnLoad="1" fullPrecision="0"/>
</workbook>
</file>

<file path=xl/sharedStrings.xml><?xml version="1.0" encoding="utf-8"?>
<sst xmlns="http://schemas.openxmlformats.org/spreadsheetml/2006/main" count="490" uniqueCount="164">
  <si>
    <t>BoQ_Ver3.1</t>
  </si>
  <si>
    <t>Percentage</t>
  </si>
  <si>
    <t>Normal</t>
  </si>
  <si>
    <t>INR Only</t>
  </si>
  <si>
    <t>INR</t>
  </si>
  <si>
    <t>Select, At Par, Excess (+), Less (-)</t>
  </si>
  <si>
    <t>IOCL</t>
  </si>
  <si>
    <t xml:space="preserve"> </t>
  </si>
  <si>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</si>
  <si>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</si>
  <si>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</si>
  <si>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</si>
  <si>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</si>
  <si>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</si>
  <si>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</si>
  <si>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</si>
  <si>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</si>
  <si>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</si>
  <si>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</si>
  <si>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</si>
  <si>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</si>
  <si>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</si>
  <si>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</si>
  <si>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</si>
  <si>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</si>
  <si>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</si>
  <si>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</si>
  <si>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</si>
  <si>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</si>
  <si>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</si>
  <si>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</si>
  <si>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</si>
  <si>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</si>
  <si>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Excess(+)</t>
  </si>
  <si>
    <t>Full Conversion</t>
  </si>
  <si>
    <t>Total in Figures</t>
  </si>
  <si>
    <t>Quoted Rate in Figures</t>
  </si>
  <si>
    <t>Quoted Rate in Words</t>
  </si>
  <si>
    <t>Please Enable Macros to View BoQ information</t>
  </si>
  <si>
    <t>Name of the Bidder/ Bidding Firm / Company :</t>
  </si>
  <si>
    <r>
      <t xml:space="preserve">Estimated Rate
 in
</t>
    </r>
    <r>
      <rPr>
        <b/>
        <sz val="11"/>
        <color indexed="10"/>
        <rFont val="Arial"/>
        <family val="2"/>
      </rPr>
      <t>Rs.      P</t>
    </r>
  </si>
  <si>
    <t>Select</t>
  </si>
  <si>
    <t>item no.1</t>
  </si>
  <si>
    <t>item no.2</t>
  </si>
  <si>
    <r>
      <t xml:space="preserve">TOTAL AMOUNT  
           in
     </t>
    </r>
    <r>
      <rPr>
        <b/>
        <sz val="11"/>
        <color indexed="10"/>
        <rFont val="Arial"/>
        <family val="2"/>
      </rPr>
      <t xml:space="preserve"> Rs.      P</t>
    </r>
  </si>
  <si>
    <t>INR Zero Only</t>
  </si>
  <si>
    <t>Excess (+)</t>
  </si>
  <si>
    <t>Tender Inviting Authority: DOIP, IIT Kanpur</t>
  </si>
  <si>
    <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</si>
  <si>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t>item no.3</t>
  </si>
  <si>
    <t>item no.4</t>
  </si>
  <si>
    <t>item no.5</t>
  </si>
  <si>
    <t>item no.6</t>
  </si>
  <si>
    <t>item no.7</t>
  </si>
  <si>
    <t>item no.8</t>
  </si>
  <si>
    <t>item no.9</t>
  </si>
  <si>
    <t>item no.10</t>
  </si>
  <si>
    <t>item no.11</t>
  </si>
  <si>
    <t>item no.12</t>
  </si>
  <si>
    <t>item no.13</t>
  </si>
  <si>
    <t>item no.14</t>
  </si>
  <si>
    <t>item no.15</t>
  </si>
  <si>
    <t>item no.16</t>
  </si>
  <si>
    <t>item no.17</t>
  </si>
  <si>
    <t>item no.18</t>
  </si>
  <si>
    <t>item no.19</t>
  </si>
  <si>
    <t>item no.20</t>
  </si>
  <si>
    <t>item no.21</t>
  </si>
  <si>
    <t>item no.22</t>
  </si>
  <si>
    <t>item no.23</t>
  </si>
  <si>
    <t>item no.24</t>
  </si>
  <si>
    <t>item no.25</t>
  </si>
  <si>
    <t>item no.26</t>
  </si>
  <si>
    <t>item no.27</t>
  </si>
  <si>
    <t>item no.28</t>
  </si>
  <si>
    <t>item no.29</t>
  </si>
  <si>
    <t>item no.30</t>
  </si>
  <si>
    <t>item no.31</t>
  </si>
  <si>
    <t>item no.32</t>
  </si>
  <si>
    <t>item no.33</t>
  </si>
  <si>
    <t>item no.34</t>
  </si>
  <si>
    <t>item no.35</t>
  </si>
  <si>
    <t>item no.36</t>
  </si>
  <si>
    <t>item no.37</t>
  </si>
  <si>
    <t>item no.38</t>
  </si>
  <si>
    <t>item no.39</t>
  </si>
  <si>
    <t>item no.40</t>
  </si>
  <si>
    <t>item no.41</t>
  </si>
  <si>
    <t>item no.42</t>
  </si>
  <si>
    <t>item no.43</t>
  </si>
  <si>
    <t>item no.44</t>
  </si>
  <si>
    <t>item no.45</t>
  </si>
  <si>
    <t>item no.46</t>
  </si>
  <si>
    <t>item no.47</t>
  </si>
  <si>
    <t>item no.48</t>
  </si>
  <si>
    <t>item no.49</t>
  </si>
  <si>
    <t>item no.50</t>
  </si>
  <si>
    <t>item no.51</t>
  </si>
  <si>
    <t>item no.52</t>
  </si>
  <si>
    <t>item no.53</t>
  </si>
  <si>
    <t>item no.54</t>
  </si>
  <si>
    <t>Name of Work: SITC of VRF Air Conditioning system and associated works including the buyback of existing (8 x 14 HP) VRF system in New Core Lab Building, IIT Kanpur</t>
  </si>
  <si>
    <t>OUTDOOR UNITS</t>
  </si>
  <si>
    <t xml:space="preserve">Supply, installation, testing and commissioning of air cooled Variable refrigerant volume /Variable refrigerant flow air conditioning system suitable for cooling and heating by using all inverter driven scroll compressors complete with indoor and outdoor units with individual controller and with all fittings and accessories etc complete in all respect as required . Installation shall include unloading, lifting and shifting of all machines and all associated material to roof top, all type of field wiring, power wiring and control wiring to out door units,between out door and indoor units and power wiring from main DB to all indoor and out door units as per site requirement complete with all minor civil work as required as per given specifications and having following items: Supply of (Cooling &amp; Heating), with Single scroll inverter compressors, to be able to work till 56 degree centigrade, and work with flexible to operate even under extreme low load condition i.e less than 20 % . It should come with special pre- coated fins, panel, corrosion resistant &amp; hydrophilic treatment coated condenser, electrical &amp; microprocessor panel, isolating valves, factory gas charged for proper functioning of the units, full  charge of refrigerant gas  (R-410a), having following approximate capacities. with the criteria of non stop cooling up-to -10 to 56 degree Centigrade. Refrigerant cooled inverter drive. ODU should be site discharge only, Capacity as listed below. (Compatable with existing Bluestar make ductable indoor units) </t>
  </si>
  <si>
    <t xml:space="preserve">ODU 14HP  (nominal or higher capacity) </t>
  </si>
  <si>
    <t>INDOOR UNITS</t>
  </si>
  <si>
    <t>Supply,  Installation,  testing  and  commissioning  of Cassette Type  Indoor units equipped with, pre-filter, fan section with suitable static fan, multispeed  motor,  coil  section   with DX coil, outer cabinet,  drain pan, drain pump, , unit should include insulation, pipe connections, variable evaporative temperature control and with cordless remote  etc. of various capacities as per specifications and drawings.Make -  BlueStar or its equivelant )</t>
  </si>
  <si>
    <t>Cassette Type Indoor Units - 2TR</t>
  </si>
  <si>
    <t>Cassette Type Indoor Units - 3TR</t>
  </si>
  <si>
    <t>Cassette Type Indoor Units - 4TR</t>
  </si>
  <si>
    <t xml:space="preserve"> Y- joints  for  refrigerant piping (pair).</t>
  </si>
  <si>
    <t>ODU Connection Kit</t>
  </si>
  <si>
    <t>Group Controller</t>
  </si>
  <si>
    <t>Alteration of existing software with PCB replacment for existing ductable units.</t>
  </si>
  <si>
    <t>PIPING &amp; OTHER WORKS</t>
  </si>
  <si>
    <t>Supply,  Installation,  Testing   &amp;    Commissioning of high pressure copper refrigerant  piping  suitable  for R 410a refrigerant of  suitable size as required  and duly insulated with 19mm/13mm thick   closed cell elastomeric insulation in tubing form inclusive of glass cloth and UV treatment.   External Refrigerant  piping shall be laid on GI covered cable  trays.   Piping   inside   occupied   spaces shall be supported   using GI ladder type cable trays.  Entire  refrigerant piping work  be  carried  out    in accordance  with    the  specifications. Piping shall be of following sizes: Make: Rajco/Mandev/Mettube/Hariom/Totaline/Hitachi.</t>
  </si>
  <si>
    <t xml:space="preserve">Pipe Size                           Min. Wall                        Insulation </t>
  </si>
  <si>
    <t xml:space="preserve">Size (O.D.)                        Thickness                         Thickness </t>
  </si>
  <si>
    <t>41.3 mm                             1.43 mm                           19 mm</t>
  </si>
  <si>
    <t>34.9 mm                              1.21 mm                          19 mm</t>
  </si>
  <si>
    <t>28.6 mm                             1.00 mm                           19 mm</t>
  </si>
  <si>
    <t>22.9 mm                              1.00 mm                         13 mm</t>
  </si>
  <si>
    <t>19.1 mm                              1.00 mm                         13 mm</t>
  </si>
  <si>
    <t>15.9 mm                             1.00 mm                          13 mm</t>
  </si>
  <si>
    <t>12.7 mm                              0.80 mm                         13 mm</t>
  </si>
  <si>
    <t xml:space="preserve">  9.5 mm                               0.80 mm                        13 mm</t>
  </si>
  <si>
    <t xml:space="preserve">  6.4 mm                               0.80 mm                        13 mm</t>
  </si>
  <si>
    <t>Supply and laying of pvc insulated following size control cum transmission sheilded copper conductor cable between each indoor and out door in medium class in pvc conduit on surface complete as required.Wire: Havells/Anchor/Finolex/Polycab/RR Kabel .PVC Conduit: Cap/AKG/BEC/KEI/Polycab</t>
  </si>
  <si>
    <t>2 C x 1.5 Sqm</t>
  </si>
  <si>
    <t>GI Earthing</t>
  </si>
  <si>
    <t>Supply  and  Installation of  GI Strip/Wire of   following sizes. on surface or in recess.</t>
  </si>
  <si>
    <t>25 mm x 3  mm thick</t>
  </si>
  <si>
    <t>Electrical Cable:</t>
  </si>
  <si>
    <t xml:space="preserve">Supply , Installation, Testing &amp; commissioning  of Electrical Cable for Indoor &amp; Outdoor Units &amp; also for Incoming Supply  to Electrical Panel .          </t>
  </si>
  <si>
    <t>4 Core x 10 Sqmm Copper Cable Armoured</t>
  </si>
  <si>
    <t>3 Core x 2.5 Sqmm Copper Cable Unarmoured</t>
  </si>
  <si>
    <t>Supply &amp; fixing of fire retardant single layer canvass made (up to 300 mm vide) with heavy clothes and suitable frame with G.I washer, nuts &amp; bolts in suitable size. i/c jointing both sides with suitable gaskets complete as reqd.</t>
  </si>
  <si>
    <t>Supply, installation, balancing and commissioning of fabricated at site GSS sheet metal rectangular/round ducting complete with neoprene rubber gaskets, elbows, splitter dampers, vanes, hangers, supports etc. as per approved drawings and specifications of following sheet thickness complete as required.</t>
  </si>
  <si>
    <t>0.63 mm (24 g)</t>
  </si>
  <si>
    <t>0.80 mm (22 g)</t>
  </si>
  <si>
    <t xml:space="preserve">Providing &amp; fixing of thermal insulation  with aluminium foil faced  XLPE Class 'O' insulation sheet of following thickness  on existing surface of pipe/duct with dentrite/adhesive etc.The joints shall be sealed with 50 mm wide and  self  adhesive  PVC/Aluminum  tape complete as required. </t>
  </si>
  <si>
    <t>13 mm</t>
  </si>
  <si>
    <t>16 mm</t>
  </si>
  <si>
    <t xml:space="preserve">P &amp; F of acoustic insulation with open cell Nitrile rubber sheet(Accosound) super silence of following thickness, on existing surface with adhesive i/c nut, bolt washer as req on duct./AHU room etc. complete as required. </t>
  </si>
  <si>
    <t>10 mm</t>
  </si>
  <si>
    <t>15 mm</t>
  </si>
  <si>
    <t>Supply, installation, testing and commissioning of uPVC Pipe, complete with fittings, supports,U trap arrangement,Clean Plug and accessories for AHU/IDU as per specifications, drawings.</t>
  </si>
  <si>
    <t>25 mm dia (with 6mm Nitrile)</t>
  </si>
  <si>
    <t>32 mm dia (with 6mm Nitrile)</t>
  </si>
  <si>
    <t>50 mm dia (with 6mm Nitrile)</t>
  </si>
  <si>
    <t>Additional Gas Charging - For external Piping</t>
  </si>
  <si>
    <t>Dismantling and removal of  old AC equipments (  outdoor units and  Cassette A/C's) alongwith defective canvass connection , copper pipes with insulation &amp; accessories from their position to Outside of the Building</t>
  </si>
  <si>
    <t>Buyback of old ODU &amp; IDU units, copper piping , supports etc</t>
  </si>
  <si>
    <t>For 3 years (36 Months)</t>
  </si>
  <si>
    <t>Nos</t>
  </si>
  <si>
    <t>Job</t>
  </si>
  <si>
    <t>Rmt</t>
  </si>
  <si>
    <t>SqM</t>
  </si>
  <si>
    <t>Kg</t>
  </si>
  <si>
    <t>Lot</t>
  </si>
  <si>
    <t xml:space="preserve"> month</t>
  </si>
  <si>
    <t>Annual Comprehensive Maintenance Contract for period for 03 years (after 1 year of DLP). The contract shall include all spares, cosumables &amp; replacement of defective/damaged parts as required to run the complete VRF system of capacity 8 x 14 HP through OEM including quarterly preventive maintenance and attending the shutdown/ breakdown issues within 24 hours of intimation.</t>
  </si>
  <si>
    <t>ANNUAL COMPREHENSIVE MAINTENANCE OF THE INSTALLED VRF SYSTEM FOR 03 YEARS AFTER DLP</t>
  </si>
  <si>
    <t>NIT No:  HVAC/22/03/2024-1</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</si>
</sst>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s>
  <fonts count="67">
    <font>
      <sz val="11"/>
      <color indexed="8"/>
      <name val="Calibri"/>
      <family val="2"/>
    </font>
    <font>
      <sz val="10"/>
      <color indexed="8"/>
      <name val="Arial"/>
      <family val="2"/>
    </font>
    <font>
      <sz val="10"/>
      <name val="Arial"/>
      <family val="2"/>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b/>
      <sz val="16"/>
      <color indexed="8"/>
      <name val="Calibri"/>
      <family val="2"/>
    </font>
    <font>
      <sz val="8"/>
      <name val="Calibri"/>
      <family val="2"/>
    </font>
    <font>
      <b/>
      <sz val="14"/>
      <color indexed="10"/>
      <name val="Times New Roman"/>
      <family val="1"/>
    </font>
    <font>
      <b/>
      <sz val="14"/>
      <color indexed="57"/>
      <name val="Times New Roman"/>
      <family val="1"/>
    </font>
    <font>
      <b/>
      <sz val="14"/>
      <name val="Times New Roman"/>
      <family val="1"/>
    </font>
    <font>
      <sz val="14"/>
      <name val="Times New Roman"/>
      <family val="1"/>
    </font>
    <font>
      <sz val="14"/>
      <color indexed="31"/>
      <name val="Times New Roman"/>
      <family val="1"/>
    </font>
    <font>
      <b/>
      <sz val="14"/>
      <color indexed="16"/>
      <name val="Times New Roman"/>
      <family val="1"/>
    </font>
    <font>
      <sz val="12"/>
      <color indexed="8"/>
      <name val="Times New Roman"/>
      <family val="1"/>
    </font>
    <font>
      <b/>
      <sz val="12"/>
      <name val="Times New Roman"/>
      <family val="1"/>
    </font>
    <font>
      <sz val="12"/>
      <name val="Times New Roman"/>
      <family val="1"/>
    </font>
    <font>
      <sz val="12"/>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b/>
      <sz val="12"/>
      <color indexed="8"/>
      <name val="Calibri"/>
      <family val="2"/>
    </font>
    <font>
      <sz val="8"/>
      <name val="Segoe UI"/>
      <family val="2"/>
    </font>
    <font>
      <sz val="10"/>
      <color theme="1"/>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2"/>
      <color theme="1"/>
      <name val="Times New Roman"/>
      <family val="1"/>
    </font>
    <font>
      <sz val="12"/>
      <color theme="1"/>
      <name val="Calibri"/>
      <family val="2"/>
    </font>
    <font>
      <b/>
      <sz val="12"/>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right style="thin"/>
      <top style="thin"/>
      <bottom style="thin"/>
    </border>
    <border>
      <left style="thin">
        <color indexed="8"/>
      </left>
      <right>
        <color indexed="63"/>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color indexed="63"/>
      </left>
      <right>
        <color indexed="63"/>
      </right>
      <top style="thin">
        <color indexed="8"/>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right style="thin"/>
      <top>
        <color indexed="63"/>
      </top>
      <bottom style="thin"/>
    </border>
    <border>
      <left>
        <color indexed="63"/>
      </left>
      <right style="thin">
        <color indexed="8"/>
      </right>
      <top style="thin">
        <color indexed="8"/>
      </top>
      <bottom>
        <color indexed="63"/>
      </bottom>
    </border>
    <border>
      <left>
        <color indexed="63"/>
      </left>
      <right style="thin">
        <color indexed="8"/>
      </right>
      <top style="thin">
        <color indexed="8"/>
      </top>
      <bottom style="thin">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2">
    <xf numFmtId="0" fontId="0" fillId="0" borderId="0">
      <alignment/>
      <protection/>
    </xf>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43" fontId="46" fillId="0" borderId="0" applyFont="0" applyFill="0" applyBorder="0" applyAlignment="0" applyProtection="0"/>
    <xf numFmtId="41" fontId="46" fillId="0" borderId="0" applyFont="0" applyFill="0" applyBorder="0" applyAlignment="0" applyProtection="0"/>
    <xf numFmtId="44" fontId="46" fillId="0" borderId="0" applyFont="0" applyFill="0" applyBorder="0" applyAlignment="0" applyProtection="0"/>
    <xf numFmtId="42" fontId="46" fillId="0" borderId="0" applyFont="0" applyFill="0" applyBorder="0" applyAlignment="0" applyProtection="0"/>
    <xf numFmtId="0" fontId="52"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47" fillId="0" borderId="0">
      <alignment/>
      <protection/>
    </xf>
    <xf numFmtId="0" fontId="47" fillId="0" borderId="0">
      <alignment/>
      <protection/>
    </xf>
    <xf numFmtId="0" fontId="0" fillId="32" borderId="7" applyNumberFormat="0" applyFont="0" applyAlignment="0" applyProtection="0"/>
    <xf numFmtId="0" fontId="60" fillId="27" borderId="8" applyNumberFormat="0" applyAlignment="0" applyProtection="0"/>
    <xf numFmtId="9" fontId="46" fillId="0" borderId="0" applyFont="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80">
    <xf numFmtId="0" fontId="0" fillId="0" borderId="0" xfId="0" applyAlignment="1">
      <alignment/>
    </xf>
    <xf numFmtId="0" fontId="0" fillId="0" borderId="0" xfId="56">
      <alignment/>
      <protection/>
    </xf>
    <xf numFmtId="0" fontId="2" fillId="0" borderId="0" xfId="59">
      <alignment/>
      <protection/>
    </xf>
    <xf numFmtId="0" fontId="3" fillId="0" borderId="0" xfId="56" applyFont="1">
      <alignment/>
      <protection/>
    </xf>
    <xf numFmtId="0" fontId="5" fillId="0" borderId="0" xfId="56" applyFont="1" applyAlignment="1">
      <alignment vertical="center"/>
      <protection/>
    </xf>
    <xf numFmtId="0" fontId="6" fillId="0" borderId="0" xfId="56" applyFont="1" applyAlignment="1" applyProtection="1">
      <alignment vertical="center"/>
      <protection locked="0"/>
    </xf>
    <xf numFmtId="0" fontId="6" fillId="0" borderId="0" xfId="56" applyFont="1" applyAlignment="1">
      <alignment vertical="center"/>
      <protection/>
    </xf>
    <xf numFmtId="0" fontId="7" fillId="0" borderId="0" xfId="59" applyFont="1" applyAlignment="1">
      <alignment horizontal="center" vertical="center"/>
      <protection/>
    </xf>
    <xf numFmtId="0" fontId="8" fillId="0" borderId="0" xfId="56" applyFont="1" applyAlignment="1">
      <alignment vertical="center"/>
      <protection/>
    </xf>
    <xf numFmtId="0" fontId="10" fillId="0" borderId="0" xfId="56" applyFont="1" applyAlignment="1">
      <alignment horizontal="left"/>
      <protection/>
    </xf>
    <xf numFmtId="0" fontId="11" fillId="0" borderId="0" xfId="56" applyFont="1" applyAlignment="1">
      <alignment horizontal="left"/>
      <protection/>
    </xf>
    <xf numFmtId="0" fontId="5" fillId="0" borderId="0" xfId="56" applyFont="1" applyAlignment="1" applyProtection="1">
      <alignment vertical="center"/>
      <protection locked="0"/>
    </xf>
    <xf numFmtId="0" fontId="8" fillId="0" borderId="10" xfId="56" applyFont="1" applyBorder="1" applyAlignment="1">
      <alignment horizontal="center" vertical="top" wrapText="1"/>
      <protection/>
    </xf>
    <xf numFmtId="0" fontId="5" fillId="0" borderId="0" xfId="56" applyFont="1">
      <alignment/>
      <protection/>
    </xf>
    <xf numFmtId="0" fontId="6" fillId="0" borderId="0" xfId="56" applyFont="1">
      <alignment/>
      <protection/>
    </xf>
    <xf numFmtId="0" fontId="8" fillId="0" borderId="11" xfId="59" applyFont="1" applyBorder="1" applyAlignment="1">
      <alignment horizontal="center" vertical="top" wrapText="1"/>
      <protection/>
    </xf>
    <xf numFmtId="0" fontId="14" fillId="0" borderId="10" xfId="59" applyFont="1" applyBorder="1" applyAlignment="1">
      <alignment vertical="top" wrapText="1"/>
      <protection/>
    </xf>
    <xf numFmtId="0" fontId="8" fillId="0" borderId="12" xfId="59" applyFont="1" applyBorder="1" applyAlignment="1">
      <alignment horizontal="left" vertical="top"/>
      <protection/>
    </xf>
    <xf numFmtId="0" fontId="8" fillId="0" borderId="13" xfId="56" applyFont="1" applyBorder="1" applyAlignment="1">
      <alignment horizontal="center" vertical="top" wrapText="1"/>
      <protection/>
    </xf>
    <xf numFmtId="0" fontId="8" fillId="0" borderId="14" xfId="59" applyFont="1" applyBorder="1" applyAlignment="1">
      <alignment horizontal="left" vertical="top"/>
      <protection/>
    </xf>
    <xf numFmtId="0" fontId="8" fillId="0" borderId="15" xfId="59" applyFont="1" applyBorder="1" applyAlignment="1">
      <alignment horizontal="left" vertical="top"/>
      <protection/>
    </xf>
    <xf numFmtId="0" fontId="7" fillId="0" borderId="0" xfId="59" applyFont="1" applyFill="1" applyAlignment="1">
      <alignment horizontal="center" vertical="center"/>
      <protection/>
    </xf>
    <xf numFmtId="0" fontId="8" fillId="0" borderId="14" xfId="59" applyFont="1" applyFill="1" applyBorder="1" applyAlignment="1">
      <alignment horizontal="left" vertical="top" wrapText="1"/>
      <protection/>
    </xf>
    <xf numFmtId="0" fontId="8" fillId="0" borderId="10" xfId="56" applyFont="1" applyFill="1" applyBorder="1" applyAlignment="1">
      <alignment horizontal="center" vertical="top" wrapText="1"/>
      <protection/>
    </xf>
    <xf numFmtId="0" fontId="20" fillId="0" borderId="16" xfId="59" applyFont="1" applyBorder="1" applyAlignment="1">
      <alignment horizontal="left" vertical="top"/>
      <protection/>
    </xf>
    <xf numFmtId="0" fontId="21" fillId="0" borderId="17" xfId="59" applyFont="1" applyBorder="1" applyAlignment="1">
      <alignment vertical="top"/>
      <protection/>
    </xf>
    <xf numFmtId="0" fontId="20" fillId="0" borderId="18" xfId="59" applyFont="1" applyBorder="1" applyAlignment="1">
      <alignment horizontal="left" vertical="top"/>
      <protection/>
    </xf>
    <xf numFmtId="0" fontId="22" fillId="0" borderId="11" xfId="56" applyFont="1" applyBorder="1" applyAlignment="1">
      <alignment vertical="top"/>
      <protection/>
    </xf>
    <xf numFmtId="10" fontId="23" fillId="33" borderId="10" xfId="68" applyNumberFormat="1" applyFont="1" applyFill="1" applyBorder="1" applyAlignment="1" applyProtection="1">
      <alignment horizontal="center" vertical="center"/>
      <protection locked="0"/>
    </xf>
    <xf numFmtId="0" fontId="21" fillId="0" borderId="0" xfId="59" applyFont="1" applyAlignment="1">
      <alignment horizontal="center" vertical="top"/>
      <protection/>
    </xf>
    <xf numFmtId="0" fontId="18" fillId="0" borderId="19" xfId="59" applyFont="1" applyBorder="1" applyAlignment="1">
      <alignment horizontal="center" vertical="top"/>
      <protection/>
    </xf>
    <xf numFmtId="0" fontId="21" fillId="0" borderId="19" xfId="59" applyFont="1" applyBorder="1" applyAlignment="1">
      <alignment horizontal="center" vertical="top"/>
      <protection/>
    </xf>
    <xf numFmtId="0" fontId="21" fillId="0" borderId="0" xfId="56" applyFont="1" applyAlignment="1">
      <alignment horizontal="center" vertical="top"/>
      <protection/>
    </xf>
    <xf numFmtId="2" fontId="18" fillId="0" borderId="15" xfId="59" applyNumberFormat="1" applyFont="1" applyFill="1" applyBorder="1" applyAlignment="1">
      <alignment horizontal="center" vertical="top"/>
      <protection/>
    </xf>
    <xf numFmtId="2" fontId="18" fillId="0" borderId="20" xfId="59" applyNumberFormat="1" applyFont="1" applyBorder="1" applyAlignment="1">
      <alignment horizontal="center" vertical="top"/>
      <protection/>
    </xf>
    <xf numFmtId="0" fontId="21" fillId="0" borderId="21" xfId="59" applyFont="1" applyBorder="1" applyAlignment="1">
      <alignment horizontal="center" vertical="top" wrapText="1"/>
      <protection/>
    </xf>
    <xf numFmtId="0" fontId="18" fillId="0" borderId="10" xfId="59" applyFont="1" applyFill="1" applyBorder="1" applyAlignment="1" applyProtection="1">
      <alignment horizontal="center" vertical="center" wrapText="1"/>
      <protection locked="0"/>
    </xf>
    <xf numFmtId="0" fontId="23" fillId="33" borderId="10" xfId="59" applyFont="1" applyFill="1" applyBorder="1" applyAlignment="1" applyProtection="1">
      <alignment horizontal="center" vertical="center" wrapText="1"/>
      <protection locked="0"/>
    </xf>
    <xf numFmtId="0" fontId="22" fillId="0" borderId="10" xfId="59" applyFont="1" applyBorder="1" applyAlignment="1">
      <alignment horizontal="center" vertical="top"/>
      <protection/>
    </xf>
    <xf numFmtId="0" fontId="21" fillId="0" borderId="10" xfId="56" applyFont="1" applyBorder="1" applyAlignment="1">
      <alignment horizontal="center" vertical="top"/>
      <protection/>
    </xf>
    <xf numFmtId="0" fontId="18" fillId="0" borderId="10" xfId="59" applyFont="1" applyBorder="1" applyAlignment="1" applyProtection="1">
      <alignment horizontal="center" vertical="center" wrapText="1"/>
      <protection locked="0"/>
    </xf>
    <xf numFmtId="0" fontId="18" fillId="0" borderId="10" xfId="68" applyNumberFormat="1" applyFont="1" applyFill="1" applyBorder="1" applyAlignment="1" applyProtection="1">
      <alignment horizontal="center" vertical="center" wrapText="1"/>
      <protection locked="0"/>
    </xf>
    <xf numFmtId="0" fontId="18" fillId="0" borderId="10" xfId="59" applyFont="1" applyBorder="1" applyAlignment="1">
      <alignment horizontal="center" vertical="center" wrapText="1"/>
      <protection/>
    </xf>
    <xf numFmtId="2" fontId="19" fillId="0" borderId="12" xfId="59" applyNumberFormat="1" applyFont="1" applyFill="1" applyBorder="1" applyAlignment="1">
      <alignment horizontal="center" vertical="top"/>
      <protection/>
    </xf>
    <xf numFmtId="2" fontId="18" fillId="0" borderId="22" xfId="59" applyNumberFormat="1" applyFont="1" applyBorder="1" applyAlignment="1">
      <alignment horizontal="center" vertical="top"/>
      <protection/>
    </xf>
    <xf numFmtId="0" fontId="21" fillId="0" borderId="12" xfId="59" applyFont="1" applyBorder="1" applyAlignment="1">
      <alignment horizontal="center" vertical="top" wrapText="1"/>
      <protection/>
    </xf>
    <xf numFmtId="0" fontId="64" fillId="0" borderId="13" xfId="0" applyFont="1" applyFill="1" applyBorder="1" applyAlignment="1">
      <alignment horizontal="center" vertical="center"/>
    </xf>
    <xf numFmtId="0" fontId="24" fillId="0" borderId="13" xfId="0" applyFont="1" applyFill="1" applyBorder="1" applyAlignment="1">
      <alignment horizontal="center" vertical="center"/>
    </xf>
    <xf numFmtId="0" fontId="24" fillId="0" borderId="13" xfId="0" applyFont="1" applyFill="1" applyBorder="1" applyAlignment="1">
      <alignment horizontal="center" vertical="center" wrapText="1"/>
    </xf>
    <xf numFmtId="2" fontId="24" fillId="0" borderId="13" xfId="0" applyNumberFormat="1" applyFont="1" applyFill="1" applyBorder="1" applyAlignment="1">
      <alignment horizontal="center" vertical="center"/>
    </xf>
    <xf numFmtId="2" fontId="25" fillId="0" borderId="13" xfId="59" applyNumberFormat="1" applyFont="1" applyBorder="1" applyAlignment="1">
      <alignment horizontal="center" vertical="center"/>
      <protection/>
    </xf>
    <xf numFmtId="0" fontId="26" fillId="0" borderId="13" xfId="59" applyFont="1" applyBorder="1" applyAlignment="1">
      <alignment horizontal="center" vertical="center" wrapText="1"/>
      <protection/>
    </xf>
    <xf numFmtId="0" fontId="8" fillId="0" borderId="13" xfId="56" applyFont="1" applyFill="1" applyBorder="1" applyAlignment="1">
      <alignment horizontal="center" vertical="top" wrapText="1"/>
      <protection/>
    </xf>
    <xf numFmtId="2" fontId="25" fillId="0" borderId="13" xfId="56" applyNumberFormat="1" applyFont="1" applyFill="1" applyBorder="1" applyAlignment="1" applyProtection="1">
      <alignment horizontal="center" vertical="center"/>
      <protection locked="0"/>
    </xf>
    <xf numFmtId="2" fontId="26" fillId="0" borderId="13" xfId="59" applyNumberFormat="1" applyFont="1" applyFill="1" applyBorder="1" applyAlignment="1">
      <alignment horizontal="center" vertical="center"/>
      <protection/>
    </xf>
    <xf numFmtId="2" fontId="26" fillId="0" borderId="13" xfId="56" applyNumberFormat="1" applyFont="1" applyFill="1" applyBorder="1" applyAlignment="1">
      <alignment horizontal="center" vertical="center"/>
      <protection/>
    </xf>
    <xf numFmtId="2" fontId="25" fillId="33" borderId="13" xfId="56" applyNumberFormat="1" applyFont="1" applyFill="1" applyBorder="1" applyAlignment="1" applyProtection="1">
      <alignment horizontal="center" vertical="center"/>
      <protection locked="0"/>
    </xf>
    <xf numFmtId="2" fontId="25" fillId="0" borderId="13" xfId="56" applyNumberFormat="1" applyFont="1" applyBorder="1" applyAlignment="1" applyProtection="1">
      <alignment horizontal="center" vertical="center"/>
      <protection locked="0"/>
    </xf>
    <xf numFmtId="2" fontId="25" fillId="0" borderId="13" xfId="56" applyNumberFormat="1" applyFont="1" applyBorder="1" applyAlignment="1" applyProtection="1">
      <alignment horizontal="center" vertical="center" wrapText="1"/>
      <protection locked="0"/>
    </xf>
    <xf numFmtId="2" fontId="25" fillId="0" borderId="13" xfId="58" applyNumberFormat="1" applyFont="1" applyBorder="1" applyAlignment="1">
      <alignment horizontal="center" vertical="center"/>
      <protection/>
    </xf>
    <xf numFmtId="0" fontId="27" fillId="0" borderId="13" xfId="0" applyFont="1" applyFill="1" applyBorder="1" applyAlignment="1">
      <alignment horizontal="justify" vertical="top" wrapText="1"/>
    </xf>
    <xf numFmtId="0" fontId="65" fillId="0" borderId="13" xfId="0" applyFont="1" applyFill="1" applyBorder="1" applyAlignment="1">
      <alignment horizontal="justify" vertical="top" wrapText="1"/>
    </xf>
    <xf numFmtId="0" fontId="65" fillId="0" borderId="13" xfId="61" applyFont="1" applyFill="1" applyBorder="1" applyAlignment="1">
      <alignment horizontal="justify" vertical="top" wrapText="1"/>
      <protection/>
    </xf>
    <xf numFmtId="0" fontId="66" fillId="0" borderId="13" xfId="0" applyFont="1" applyFill="1" applyBorder="1" applyAlignment="1">
      <alignment horizontal="justify" vertical="top" wrapText="1"/>
    </xf>
    <xf numFmtId="0" fontId="15" fillId="0" borderId="14" xfId="59" applyFont="1" applyBorder="1" applyAlignment="1">
      <alignment horizontal="center" vertical="top" wrapText="1"/>
      <protection/>
    </xf>
    <xf numFmtId="0" fontId="15" fillId="0" borderId="18" xfId="59" applyFont="1" applyBorder="1" applyAlignment="1">
      <alignment horizontal="center" vertical="top" wrapText="1"/>
      <protection/>
    </xf>
    <xf numFmtId="0" fontId="15" fillId="0" borderId="23" xfId="59" applyFont="1" applyBorder="1" applyAlignment="1">
      <alignment horizontal="center" vertical="top" wrapText="1"/>
      <protection/>
    </xf>
    <xf numFmtId="0" fontId="4" fillId="0" borderId="0" xfId="56" applyFont="1" applyAlignment="1">
      <alignment horizontal="right" vertical="top"/>
      <protection/>
    </xf>
    <xf numFmtId="0" fontId="9" fillId="0" borderId="0" xfId="56" applyFont="1" applyFill="1" applyAlignment="1">
      <alignment horizontal="left" vertical="center" wrapText="1"/>
      <protection/>
    </xf>
    <xf numFmtId="0" fontId="9" fillId="0" borderId="0" xfId="56" applyFont="1" applyAlignment="1">
      <alignment horizontal="left" vertical="center" wrapText="1"/>
      <protection/>
    </xf>
    <xf numFmtId="0" fontId="11" fillId="0" borderId="19" xfId="56" applyFont="1" applyFill="1" applyBorder="1" applyAlignment="1" applyProtection="1">
      <alignment horizontal="center" wrapText="1"/>
      <protection locked="0"/>
    </xf>
    <xf numFmtId="0" fontId="11" fillId="0" borderId="19" xfId="56" applyFont="1" applyBorder="1" applyAlignment="1" applyProtection="1">
      <alignment horizontal="center" wrapText="1"/>
      <protection locked="0"/>
    </xf>
    <xf numFmtId="0" fontId="8" fillId="33" borderId="12" xfId="59" applyFont="1" applyFill="1" applyBorder="1" applyAlignment="1" applyProtection="1">
      <alignment horizontal="left" vertical="top"/>
      <protection locked="0"/>
    </xf>
    <xf numFmtId="0" fontId="12" fillId="0" borderId="12" xfId="56" applyFont="1" applyFill="1" applyBorder="1" applyAlignment="1">
      <alignment horizontal="center" vertical="center" wrapText="1"/>
      <protection/>
    </xf>
    <xf numFmtId="0" fontId="12" fillId="0" borderId="12" xfId="56" applyFont="1" applyBorder="1" applyAlignment="1">
      <alignment horizontal="center" vertical="center" wrapText="1"/>
      <protection/>
    </xf>
    <xf numFmtId="0" fontId="8" fillId="0" borderId="24" xfId="56" applyFont="1" applyFill="1" applyBorder="1" applyAlignment="1">
      <alignment horizontal="center" vertical="top"/>
      <protection/>
    </xf>
    <xf numFmtId="0" fontId="8" fillId="0" borderId="25" xfId="56" applyFont="1" applyFill="1" applyBorder="1" applyAlignment="1">
      <alignment horizontal="center" vertical="top"/>
      <protection/>
    </xf>
    <xf numFmtId="0" fontId="8" fillId="0" borderId="26" xfId="56" applyFont="1" applyFill="1" applyBorder="1" applyAlignment="1">
      <alignment horizontal="center" vertical="top"/>
      <protection/>
    </xf>
    <xf numFmtId="0" fontId="16" fillId="0" borderId="0" xfId="0" applyFont="1" applyAlignment="1">
      <alignment horizontal="center" vertical="center"/>
    </xf>
    <xf numFmtId="0" fontId="0" fillId="0" borderId="0" xfId="0" applyAlignment="1">
      <alignment/>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rmal 5" xfId="60"/>
    <cellStyle name="Normal 72" xfId="61"/>
    <cellStyle name="Note" xfId="62"/>
    <cellStyle name="Output" xfId="63"/>
    <cellStyle name="Percent" xfId="64"/>
    <cellStyle name="Percent 2" xfId="65"/>
    <cellStyle name="Percent 2 2" xfId="66"/>
    <cellStyle name="Percent 3" xfId="67"/>
    <cellStyle name="Percent 3 2" xfId="68"/>
    <cellStyle name="Title" xfId="69"/>
    <cellStyle name="Total" xfId="70"/>
    <cellStyle name="Warning Text"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2514600</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d.docs.live.net/Users\gepadmin\Desktop\BOQ_itemrate_turnkey.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s://d.docs.live.net/Users\gepadmin\Desktop\V4\V4_BOQ_AllinOne.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s://d.docs.live.net/cb74f36a7c228f96/Desktop/Minor%20Electrical/DJAC%2009.08.2023\V4_BOQ_AllinOne.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0">
    <tabColor indexed="56"/>
    <pageSetUpPr fitToPage="1"/>
  </sheetPr>
  <dimension ref="A1:IE69"/>
  <sheetViews>
    <sheetView showGridLines="0" zoomScale="77" zoomScaleNormal="77" zoomScalePageLayoutView="0" workbookViewId="0" topLeftCell="A1">
      <selection activeCell="B14" sqref="B14"/>
    </sheetView>
  </sheetViews>
  <sheetFormatPr defaultColWidth="9.140625" defaultRowHeight="15"/>
  <cols>
    <col min="1" max="1" width="9.57421875" style="1" customWidth="1"/>
    <col min="2" max="2" width="75.140625" style="1" customWidth="1"/>
    <col min="3" max="3" width="26.140625" style="1" hidden="1" customWidth="1"/>
    <col min="4" max="4" width="14.421875" style="1" customWidth="1"/>
    <col min="5" max="5" width="13.7109375" style="1" customWidth="1"/>
    <col min="6" max="6" width="15.57421875" style="1" customWidth="1"/>
    <col min="7" max="13" width="9.140625" style="1" hidden="1" customWidth="1"/>
    <col min="14" max="14" width="9.140625" style="2" hidden="1" customWidth="1"/>
    <col min="15" max="52" width="9.140625" style="1" hidden="1" customWidth="1"/>
    <col min="53" max="53" width="22.140625" style="1" customWidth="1"/>
    <col min="54" max="54" width="24.00390625" style="1" hidden="1" customWidth="1"/>
    <col min="55" max="55" width="50.8515625" style="1" customWidth="1"/>
    <col min="56" max="57" width="9.140625" style="1" customWidth="1"/>
    <col min="58" max="58" width="12.28125" style="1" bestFit="1" customWidth="1"/>
    <col min="59" max="233" width="9.140625" style="1" customWidth="1"/>
    <col min="234" max="238" width="9.140625" style="3" customWidth="1"/>
    <col min="239" max="16384" width="9.140625" style="1" customWidth="1"/>
  </cols>
  <sheetData>
    <row r="1" spans="1:238" s="4" customFormat="1" ht="27" customHeight="1">
      <c r="A1" s="67" t="str">
        <f>B2&amp;" BoQ"</f>
        <v>Percentage BoQ</v>
      </c>
      <c r="B1" s="67"/>
      <c r="C1" s="67"/>
      <c r="D1" s="67"/>
      <c r="E1" s="67"/>
      <c r="F1" s="67"/>
      <c r="G1" s="67"/>
      <c r="H1" s="67"/>
      <c r="I1" s="67"/>
      <c r="J1" s="67"/>
      <c r="K1" s="67"/>
      <c r="L1" s="67"/>
      <c r="O1" s="5"/>
      <c r="P1" s="5"/>
      <c r="Q1" s="6"/>
      <c r="HZ1" s="6"/>
      <c r="IA1" s="6"/>
      <c r="IB1" s="6"/>
      <c r="IC1" s="6"/>
      <c r="ID1" s="6"/>
    </row>
    <row r="2" spans="1:17" s="4" customFormat="1" ht="25.5" customHeight="1" hidden="1">
      <c r="A2" s="7" t="s">
        <v>0</v>
      </c>
      <c r="B2" s="7" t="s">
        <v>1</v>
      </c>
      <c r="C2" s="7" t="s">
        <v>2</v>
      </c>
      <c r="D2" s="21" t="s">
        <v>3</v>
      </c>
      <c r="E2" s="7" t="s">
        <v>4</v>
      </c>
      <c r="J2" s="8"/>
      <c r="K2" s="8"/>
      <c r="L2" s="8"/>
      <c r="O2" s="5"/>
      <c r="P2" s="5"/>
      <c r="Q2" s="6"/>
    </row>
    <row r="3" spans="1:238" s="4" customFormat="1" ht="30" customHeight="1" hidden="1">
      <c r="A3" s="4" t="s">
        <v>5</v>
      </c>
      <c r="C3" s="4" t="s">
        <v>6</v>
      </c>
      <c r="HZ3" s="6"/>
      <c r="IA3" s="6"/>
      <c r="IB3" s="6"/>
      <c r="IC3" s="6"/>
      <c r="ID3" s="6"/>
    </row>
    <row r="4" spans="1:238" s="9" customFormat="1" ht="30.75" customHeight="1">
      <c r="A4" s="68" t="s">
        <v>47</v>
      </c>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HZ4" s="10"/>
      <c r="IA4" s="10"/>
      <c r="IB4" s="10"/>
      <c r="IC4" s="10"/>
      <c r="ID4" s="10"/>
    </row>
    <row r="5" spans="1:238" s="9" customFormat="1" ht="38.25" customHeight="1">
      <c r="A5" s="68" t="s">
        <v>101</v>
      </c>
      <c r="B5" s="69"/>
      <c r="C5" s="69"/>
      <c r="D5" s="69"/>
      <c r="E5" s="69"/>
      <c r="F5" s="69"/>
      <c r="G5" s="69"/>
      <c r="H5" s="69"/>
      <c r="I5" s="69"/>
      <c r="J5" s="69"/>
      <c r="K5" s="69"/>
      <c r="L5" s="69"/>
      <c r="M5" s="69"/>
      <c r="N5" s="69"/>
      <c r="O5" s="69"/>
      <c r="P5" s="69"/>
      <c r="Q5" s="69"/>
      <c r="R5" s="69"/>
      <c r="S5" s="69"/>
      <c r="T5" s="69"/>
      <c r="U5" s="69"/>
      <c r="V5" s="69"/>
      <c r="W5" s="69"/>
      <c r="X5" s="69"/>
      <c r="Y5" s="69"/>
      <c r="Z5" s="69"/>
      <c r="AA5" s="69"/>
      <c r="AB5" s="69"/>
      <c r="AC5" s="69"/>
      <c r="AD5" s="69"/>
      <c r="AE5" s="69"/>
      <c r="AF5" s="69"/>
      <c r="AG5" s="69"/>
      <c r="AH5" s="69"/>
      <c r="AI5" s="69"/>
      <c r="AJ5" s="69"/>
      <c r="AK5" s="69"/>
      <c r="AL5" s="69"/>
      <c r="AM5" s="69"/>
      <c r="AN5" s="69"/>
      <c r="AO5" s="69"/>
      <c r="AP5" s="69"/>
      <c r="AQ5" s="69"/>
      <c r="AR5" s="69"/>
      <c r="AS5" s="69"/>
      <c r="AT5" s="69"/>
      <c r="AU5" s="69"/>
      <c r="AV5" s="69"/>
      <c r="AW5" s="69"/>
      <c r="AX5" s="69"/>
      <c r="AY5" s="69"/>
      <c r="AZ5" s="69"/>
      <c r="BA5" s="69"/>
      <c r="BB5" s="69"/>
      <c r="BC5" s="69"/>
      <c r="HZ5" s="10"/>
      <c r="IA5" s="10"/>
      <c r="IB5" s="10"/>
      <c r="IC5" s="10"/>
      <c r="ID5" s="10"/>
    </row>
    <row r="6" spans="1:238" s="9" customFormat="1" ht="30.75" customHeight="1">
      <c r="A6" s="68" t="s">
        <v>163</v>
      </c>
      <c r="B6" s="69"/>
      <c r="C6" s="69"/>
      <c r="D6" s="69"/>
      <c r="E6" s="69"/>
      <c r="F6" s="69"/>
      <c r="G6" s="69"/>
      <c r="H6" s="69"/>
      <c r="I6" s="69"/>
      <c r="J6" s="69"/>
      <c r="K6" s="69"/>
      <c r="L6" s="69"/>
      <c r="M6" s="69"/>
      <c r="N6" s="69"/>
      <c r="O6" s="69"/>
      <c r="P6" s="69"/>
      <c r="Q6" s="69"/>
      <c r="R6" s="69"/>
      <c r="S6" s="69"/>
      <c r="T6" s="69"/>
      <c r="U6" s="69"/>
      <c r="V6" s="69"/>
      <c r="W6" s="69"/>
      <c r="X6" s="69"/>
      <c r="Y6" s="69"/>
      <c r="Z6" s="69"/>
      <c r="AA6" s="69"/>
      <c r="AB6" s="69"/>
      <c r="AC6" s="69"/>
      <c r="AD6" s="69"/>
      <c r="AE6" s="69"/>
      <c r="AF6" s="69"/>
      <c r="AG6" s="69"/>
      <c r="AH6" s="69"/>
      <c r="AI6" s="69"/>
      <c r="AJ6" s="69"/>
      <c r="AK6" s="69"/>
      <c r="AL6" s="69"/>
      <c r="AM6" s="69"/>
      <c r="AN6" s="69"/>
      <c r="AO6" s="69"/>
      <c r="AP6" s="69"/>
      <c r="AQ6" s="69"/>
      <c r="AR6" s="69"/>
      <c r="AS6" s="69"/>
      <c r="AT6" s="69"/>
      <c r="AU6" s="69"/>
      <c r="AV6" s="69"/>
      <c r="AW6" s="69"/>
      <c r="AX6" s="69"/>
      <c r="AY6" s="69"/>
      <c r="AZ6" s="69"/>
      <c r="BA6" s="69"/>
      <c r="BB6" s="69"/>
      <c r="BC6" s="69"/>
      <c r="HZ6" s="10"/>
      <c r="IA6" s="10"/>
      <c r="IB6" s="10"/>
      <c r="IC6" s="10"/>
      <c r="ID6" s="10"/>
    </row>
    <row r="7" spans="1:238" s="9" customFormat="1" ht="29.25" customHeight="1" hidden="1">
      <c r="A7" s="70" t="s">
        <v>7</v>
      </c>
      <c r="B7" s="71"/>
      <c r="C7" s="71"/>
      <c r="D7" s="71"/>
      <c r="E7" s="71"/>
      <c r="F7" s="71"/>
      <c r="G7" s="71"/>
      <c r="H7" s="71"/>
      <c r="I7" s="71"/>
      <c r="J7" s="71"/>
      <c r="K7" s="71"/>
      <c r="L7" s="71"/>
      <c r="M7" s="71"/>
      <c r="N7" s="71"/>
      <c r="O7" s="71"/>
      <c r="P7" s="71"/>
      <c r="Q7" s="71"/>
      <c r="R7" s="71"/>
      <c r="S7" s="71"/>
      <c r="T7" s="71"/>
      <c r="U7" s="71"/>
      <c r="V7" s="71"/>
      <c r="W7" s="71"/>
      <c r="X7" s="71"/>
      <c r="Y7" s="71"/>
      <c r="Z7" s="71"/>
      <c r="AA7" s="71"/>
      <c r="AB7" s="71"/>
      <c r="AC7" s="71"/>
      <c r="AD7" s="71"/>
      <c r="AE7" s="71"/>
      <c r="AF7" s="71"/>
      <c r="AG7" s="71"/>
      <c r="AH7" s="71"/>
      <c r="AI7" s="71"/>
      <c r="AJ7" s="71"/>
      <c r="AK7" s="71"/>
      <c r="AL7" s="71"/>
      <c r="AM7" s="71"/>
      <c r="AN7" s="71"/>
      <c r="AO7" s="71"/>
      <c r="AP7" s="71"/>
      <c r="AQ7" s="71"/>
      <c r="AR7" s="71"/>
      <c r="AS7" s="71"/>
      <c r="AT7" s="71"/>
      <c r="AU7" s="71"/>
      <c r="AV7" s="71"/>
      <c r="AW7" s="71"/>
      <c r="AX7" s="71"/>
      <c r="AY7" s="71"/>
      <c r="AZ7" s="71"/>
      <c r="BA7" s="71"/>
      <c r="BB7" s="71"/>
      <c r="BC7" s="71"/>
      <c r="HZ7" s="10"/>
      <c r="IA7" s="10"/>
      <c r="IB7" s="10"/>
      <c r="IC7" s="10"/>
      <c r="ID7" s="10"/>
    </row>
    <row r="8" spans="1:238" s="11" customFormat="1" ht="58.5" customHeight="1">
      <c r="A8" s="22" t="s">
        <v>39</v>
      </c>
      <c r="B8" s="72"/>
      <c r="C8" s="72"/>
      <c r="D8" s="72"/>
      <c r="E8" s="72"/>
      <c r="F8" s="72"/>
      <c r="G8" s="72"/>
      <c r="H8" s="72"/>
      <c r="I8" s="72"/>
      <c r="J8" s="72"/>
      <c r="K8" s="72"/>
      <c r="L8" s="72"/>
      <c r="M8" s="72"/>
      <c r="N8" s="72"/>
      <c r="O8" s="72"/>
      <c r="P8" s="72"/>
      <c r="Q8" s="72"/>
      <c r="R8" s="72"/>
      <c r="S8" s="72"/>
      <c r="T8" s="72"/>
      <c r="U8" s="72"/>
      <c r="V8" s="72"/>
      <c r="W8" s="72"/>
      <c r="X8" s="72"/>
      <c r="Y8" s="72"/>
      <c r="Z8" s="72"/>
      <c r="AA8" s="72"/>
      <c r="AB8" s="72"/>
      <c r="AC8" s="72"/>
      <c r="AD8" s="72"/>
      <c r="AE8" s="72"/>
      <c r="AF8" s="72"/>
      <c r="AG8" s="72"/>
      <c r="AH8" s="72"/>
      <c r="AI8" s="72"/>
      <c r="AJ8" s="72"/>
      <c r="AK8" s="72"/>
      <c r="AL8" s="72"/>
      <c r="AM8" s="72"/>
      <c r="AN8" s="72"/>
      <c r="AO8" s="72"/>
      <c r="AP8" s="72"/>
      <c r="AQ8" s="72"/>
      <c r="AR8" s="72"/>
      <c r="AS8" s="72"/>
      <c r="AT8" s="72"/>
      <c r="AU8" s="72"/>
      <c r="AV8" s="72"/>
      <c r="AW8" s="72"/>
      <c r="AX8" s="72"/>
      <c r="AY8" s="72"/>
      <c r="AZ8" s="72"/>
      <c r="BA8" s="72"/>
      <c r="BB8" s="72"/>
      <c r="BC8" s="72"/>
      <c r="HZ8" s="5"/>
      <c r="IA8" s="5"/>
      <c r="IB8" s="5"/>
      <c r="IC8" s="5"/>
      <c r="ID8" s="5"/>
    </row>
    <row r="9" spans="1:238" s="4" customFormat="1" ht="61.5" customHeight="1">
      <c r="A9" s="73" t="s">
        <v>48</v>
      </c>
      <c r="B9" s="74"/>
      <c r="C9" s="74"/>
      <c r="D9" s="74"/>
      <c r="E9" s="74"/>
      <c r="F9" s="74"/>
      <c r="G9" s="74"/>
      <c r="H9" s="74"/>
      <c r="I9" s="74"/>
      <c r="J9" s="74"/>
      <c r="K9" s="74"/>
      <c r="L9" s="74"/>
      <c r="M9" s="74"/>
      <c r="N9" s="74"/>
      <c r="O9" s="74"/>
      <c r="P9" s="74"/>
      <c r="Q9" s="74"/>
      <c r="R9" s="74"/>
      <c r="S9" s="74"/>
      <c r="T9" s="74"/>
      <c r="U9" s="74"/>
      <c r="V9" s="74"/>
      <c r="W9" s="74"/>
      <c r="X9" s="74"/>
      <c r="Y9" s="74"/>
      <c r="Z9" s="74"/>
      <c r="AA9" s="74"/>
      <c r="AB9" s="74"/>
      <c r="AC9" s="74"/>
      <c r="AD9" s="74"/>
      <c r="AE9" s="74"/>
      <c r="AF9" s="74"/>
      <c r="AG9" s="74"/>
      <c r="AH9" s="74"/>
      <c r="AI9" s="74"/>
      <c r="AJ9" s="74"/>
      <c r="AK9" s="74"/>
      <c r="AL9" s="74"/>
      <c r="AM9" s="74"/>
      <c r="AN9" s="74"/>
      <c r="AO9" s="74"/>
      <c r="AP9" s="74"/>
      <c r="AQ9" s="74"/>
      <c r="AR9" s="74"/>
      <c r="AS9" s="74"/>
      <c r="AT9" s="74"/>
      <c r="AU9" s="74"/>
      <c r="AV9" s="74"/>
      <c r="AW9" s="74"/>
      <c r="AX9" s="74"/>
      <c r="AY9" s="74"/>
      <c r="AZ9" s="74"/>
      <c r="BA9" s="74"/>
      <c r="BB9" s="74"/>
      <c r="BC9" s="74"/>
      <c r="HZ9" s="6"/>
      <c r="IA9" s="6"/>
      <c r="IB9" s="6"/>
      <c r="IC9" s="6"/>
      <c r="ID9" s="6"/>
    </row>
    <row r="10" spans="1:238" s="13" customFormat="1" ht="18.75" customHeight="1">
      <c r="A10" s="23" t="s">
        <v>8</v>
      </c>
      <c r="B10" s="12" t="s">
        <v>9</v>
      </c>
      <c r="C10" s="12" t="s">
        <v>9</v>
      </c>
      <c r="D10" s="12" t="s">
        <v>8</v>
      </c>
      <c r="E10" s="12" t="s">
        <v>9</v>
      </c>
      <c r="F10" s="12" t="s">
        <v>10</v>
      </c>
      <c r="G10" s="12" t="s">
        <v>10</v>
      </c>
      <c r="H10" s="12" t="s">
        <v>11</v>
      </c>
      <c r="I10" s="12" t="s">
        <v>9</v>
      </c>
      <c r="J10" s="12" t="s">
        <v>8</v>
      </c>
      <c r="K10" s="12" t="s">
        <v>12</v>
      </c>
      <c r="L10" s="12" t="s">
        <v>9</v>
      </c>
      <c r="M10" s="12" t="s">
        <v>8</v>
      </c>
      <c r="N10" s="12" t="s">
        <v>10</v>
      </c>
      <c r="O10" s="12" t="s">
        <v>10</v>
      </c>
      <c r="P10" s="12" t="s">
        <v>10</v>
      </c>
      <c r="Q10" s="12" t="s">
        <v>10</v>
      </c>
      <c r="R10" s="12" t="s">
        <v>11</v>
      </c>
      <c r="S10" s="12" t="s">
        <v>11</v>
      </c>
      <c r="T10" s="12" t="s">
        <v>10</v>
      </c>
      <c r="U10" s="12" t="s">
        <v>10</v>
      </c>
      <c r="V10" s="12" t="s">
        <v>10</v>
      </c>
      <c r="W10" s="12" t="s">
        <v>10</v>
      </c>
      <c r="X10" s="12" t="s">
        <v>11</v>
      </c>
      <c r="Y10" s="12" t="s">
        <v>11</v>
      </c>
      <c r="Z10" s="12" t="s">
        <v>10</v>
      </c>
      <c r="AA10" s="12" t="s">
        <v>10</v>
      </c>
      <c r="AB10" s="12" t="s">
        <v>10</v>
      </c>
      <c r="AC10" s="12" t="s">
        <v>10</v>
      </c>
      <c r="AD10" s="12" t="s">
        <v>11</v>
      </c>
      <c r="AE10" s="12" t="s">
        <v>11</v>
      </c>
      <c r="AF10" s="12" t="s">
        <v>10</v>
      </c>
      <c r="AG10" s="12" t="s">
        <v>10</v>
      </c>
      <c r="AH10" s="12" t="s">
        <v>10</v>
      </c>
      <c r="AI10" s="12" t="s">
        <v>10</v>
      </c>
      <c r="AJ10" s="12" t="s">
        <v>11</v>
      </c>
      <c r="AK10" s="12" t="s">
        <v>11</v>
      </c>
      <c r="AL10" s="12" t="s">
        <v>10</v>
      </c>
      <c r="AM10" s="12" t="s">
        <v>10</v>
      </c>
      <c r="AN10" s="12" t="s">
        <v>10</v>
      </c>
      <c r="AO10" s="12" t="s">
        <v>10</v>
      </c>
      <c r="AP10" s="12" t="s">
        <v>11</v>
      </c>
      <c r="AQ10" s="12" t="s">
        <v>11</v>
      </c>
      <c r="AR10" s="12" t="s">
        <v>10</v>
      </c>
      <c r="AS10" s="12" t="s">
        <v>10</v>
      </c>
      <c r="AT10" s="12" t="s">
        <v>8</v>
      </c>
      <c r="AU10" s="12" t="s">
        <v>8</v>
      </c>
      <c r="AV10" s="12" t="s">
        <v>11</v>
      </c>
      <c r="AW10" s="12" t="s">
        <v>11</v>
      </c>
      <c r="AX10" s="12" t="s">
        <v>8</v>
      </c>
      <c r="AY10" s="12" t="s">
        <v>8</v>
      </c>
      <c r="AZ10" s="12" t="s">
        <v>13</v>
      </c>
      <c r="BA10" s="12" t="s">
        <v>8</v>
      </c>
      <c r="BB10" s="12" t="s">
        <v>8</v>
      </c>
      <c r="BC10" s="12" t="s">
        <v>9</v>
      </c>
      <c r="HZ10" s="14"/>
      <c r="IA10" s="14"/>
      <c r="IB10" s="14"/>
      <c r="IC10" s="14"/>
      <c r="ID10" s="14"/>
    </row>
    <row r="11" spans="1:238" s="13" customFormat="1" ht="67.5" customHeight="1">
      <c r="A11" s="23" t="s">
        <v>14</v>
      </c>
      <c r="B11" s="12" t="s">
        <v>15</v>
      </c>
      <c r="C11" s="12" t="s">
        <v>16</v>
      </c>
      <c r="D11" s="12" t="s">
        <v>17</v>
      </c>
      <c r="E11" s="12" t="s">
        <v>18</v>
      </c>
      <c r="F11" s="12" t="s">
        <v>40</v>
      </c>
      <c r="G11" s="12"/>
      <c r="H11" s="12"/>
      <c r="I11" s="12" t="s">
        <v>19</v>
      </c>
      <c r="J11" s="12" t="s">
        <v>20</v>
      </c>
      <c r="K11" s="12" t="s">
        <v>21</v>
      </c>
      <c r="L11" s="12" t="s">
        <v>22</v>
      </c>
      <c r="M11" s="15" t="s">
        <v>23</v>
      </c>
      <c r="N11" s="12" t="s">
        <v>24</v>
      </c>
      <c r="O11" s="12" t="s">
        <v>25</v>
      </c>
      <c r="P11" s="12" t="s">
        <v>26</v>
      </c>
      <c r="Q11" s="12" t="s">
        <v>27</v>
      </c>
      <c r="R11" s="12"/>
      <c r="S11" s="12"/>
      <c r="T11" s="12" t="s">
        <v>28</v>
      </c>
      <c r="U11" s="12" t="s">
        <v>29</v>
      </c>
      <c r="V11" s="12" t="s">
        <v>30</v>
      </c>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6" t="s">
        <v>44</v>
      </c>
      <c r="BB11" s="16" t="s">
        <v>31</v>
      </c>
      <c r="BC11" s="16" t="s">
        <v>32</v>
      </c>
      <c r="HZ11" s="14"/>
      <c r="IA11" s="14"/>
      <c r="IB11" s="14"/>
      <c r="IC11" s="14"/>
      <c r="ID11" s="14"/>
    </row>
    <row r="12" spans="1:238" s="13" customFormat="1" ht="15">
      <c r="A12" s="52">
        <v>1</v>
      </c>
      <c r="B12" s="18">
        <v>2</v>
      </c>
      <c r="C12" s="18">
        <v>3</v>
      </c>
      <c r="D12" s="18">
        <v>4</v>
      </c>
      <c r="E12" s="18">
        <v>5</v>
      </c>
      <c r="F12" s="18">
        <v>6</v>
      </c>
      <c r="G12" s="18">
        <v>7</v>
      </c>
      <c r="H12" s="18">
        <v>8</v>
      </c>
      <c r="I12" s="18">
        <v>9</v>
      </c>
      <c r="J12" s="18">
        <v>10</v>
      </c>
      <c r="K12" s="18">
        <v>11</v>
      </c>
      <c r="L12" s="18">
        <v>12</v>
      </c>
      <c r="M12" s="18">
        <v>13</v>
      </c>
      <c r="N12" s="18">
        <v>14</v>
      </c>
      <c r="O12" s="18">
        <v>15</v>
      </c>
      <c r="P12" s="18">
        <v>16</v>
      </c>
      <c r="Q12" s="18">
        <v>17</v>
      </c>
      <c r="R12" s="18">
        <v>18</v>
      </c>
      <c r="S12" s="18">
        <v>19</v>
      </c>
      <c r="T12" s="18">
        <v>20</v>
      </c>
      <c r="U12" s="18">
        <v>21</v>
      </c>
      <c r="V12" s="18">
        <v>22</v>
      </c>
      <c r="W12" s="18">
        <v>23</v>
      </c>
      <c r="X12" s="18">
        <v>24</v>
      </c>
      <c r="Y12" s="18">
        <v>25</v>
      </c>
      <c r="Z12" s="18">
        <v>26</v>
      </c>
      <c r="AA12" s="18">
        <v>27</v>
      </c>
      <c r="AB12" s="18">
        <v>28</v>
      </c>
      <c r="AC12" s="18">
        <v>29</v>
      </c>
      <c r="AD12" s="18">
        <v>30</v>
      </c>
      <c r="AE12" s="18">
        <v>31</v>
      </c>
      <c r="AF12" s="18">
        <v>32</v>
      </c>
      <c r="AG12" s="18">
        <v>33</v>
      </c>
      <c r="AH12" s="18">
        <v>34</v>
      </c>
      <c r="AI12" s="18">
        <v>35</v>
      </c>
      <c r="AJ12" s="18">
        <v>36</v>
      </c>
      <c r="AK12" s="18">
        <v>37</v>
      </c>
      <c r="AL12" s="18">
        <v>38</v>
      </c>
      <c r="AM12" s="18">
        <v>39</v>
      </c>
      <c r="AN12" s="18">
        <v>40</v>
      </c>
      <c r="AO12" s="18">
        <v>41</v>
      </c>
      <c r="AP12" s="18">
        <v>42</v>
      </c>
      <c r="AQ12" s="18">
        <v>43</v>
      </c>
      <c r="AR12" s="18">
        <v>44</v>
      </c>
      <c r="AS12" s="18">
        <v>45</v>
      </c>
      <c r="AT12" s="18">
        <v>46</v>
      </c>
      <c r="AU12" s="18">
        <v>47</v>
      </c>
      <c r="AV12" s="18">
        <v>48</v>
      </c>
      <c r="AW12" s="18">
        <v>49</v>
      </c>
      <c r="AX12" s="18">
        <v>50</v>
      </c>
      <c r="AY12" s="18">
        <v>51</v>
      </c>
      <c r="AZ12" s="18">
        <v>52</v>
      </c>
      <c r="BA12" s="18">
        <v>7</v>
      </c>
      <c r="BB12" s="18">
        <v>54</v>
      </c>
      <c r="BC12" s="18">
        <v>8</v>
      </c>
      <c r="HZ12" s="14"/>
      <c r="IA12" s="14"/>
      <c r="IB12" s="14"/>
      <c r="IC12" s="14"/>
      <c r="ID12" s="14"/>
    </row>
    <row r="13" spans="1:238" s="13" customFormat="1" ht="15.75">
      <c r="A13" s="52">
        <v>1</v>
      </c>
      <c r="B13" s="60" t="s">
        <v>102</v>
      </c>
      <c r="C13" s="46" t="s">
        <v>42</v>
      </c>
      <c r="D13" s="75"/>
      <c r="E13" s="76"/>
      <c r="F13" s="76"/>
      <c r="G13" s="76"/>
      <c r="H13" s="76"/>
      <c r="I13" s="76"/>
      <c r="J13" s="76"/>
      <c r="K13" s="76"/>
      <c r="L13" s="76"/>
      <c r="M13" s="76"/>
      <c r="N13" s="76"/>
      <c r="O13" s="76"/>
      <c r="P13" s="76"/>
      <c r="Q13" s="76"/>
      <c r="R13" s="76"/>
      <c r="S13" s="76"/>
      <c r="T13" s="76"/>
      <c r="U13" s="76"/>
      <c r="V13" s="76"/>
      <c r="W13" s="76"/>
      <c r="X13" s="76"/>
      <c r="Y13" s="76"/>
      <c r="Z13" s="76"/>
      <c r="AA13" s="76"/>
      <c r="AB13" s="76"/>
      <c r="AC13" s="76"/>
      <c r="AD13" s="76"/>
      <c r="AE13" s="76"/>
      <c r="AF13" s="76"/>
      <c r="AG13" s="76"/>
      <c r="AH13" s="76"/>
      <c r="AI13" s="76"/>
      <c r="AJ13" s="76"/>
      <c r="AK13" s="76"/>
      <c r="AL13" s="76"/>
      <c r="AM13" s="76"/>
      <c r="AN13" s="76"/>
      <c r="AO13" s="76"/>
      <c r="AP13" s="76"/>
      <c r="AQ13" s="76"/>
      <c r="AR13" s="76"/>
      <c r="AS13" s="76"/>
      <c r="AT13" s="76"/>
      <c r="AU13" s="76"/>
      <c r="AV13" s="76"/>
      <c r="AW13" s="76"/>
      <c r="AX13" s="76"/>
      <c r="AY13" s="76"/>
      <c r="AZ13" s="76"/>
      <c r="BA13" s="76"/>
      <c r="BB13" s="76"/>
      <c r="BC13" s="77"/>
      <c r="HZ13" s="14"/>
      <c r="IA13" s="14">
        <v>1</v>
      </c>
      <c r="IB13" s="14" t="s">
        <v>102</v>
      </c>
      <c r="IC13" s="14" t="s">
        <v>42</v>
      </c>
      <c r="ID13" s="14"/>
    </row>
    <row r="14" spans="1:238" s="13" customFormat="1" ht="343.5" customHeight="1">
      <c r="A14" s="52">
        <v>2</v>
      </c>
      <c r="B14" s="60" t="s">
        <v>103</v>
      </c>
      <c r="C14" s="46" t="s">
        <v>43</v>
      </c>
      <c r="D14" s="75"/>
      <c r="E14" s="76"/>
      <c r="F14" s="76"/>
      <c r="G14" s="76"/>
      <c r="H14" s="76"/>
      <c r="I14" s="76"/>
      <c r="J14" s="76"/>
      <c r="K14" s="76"/>
      <c r="L14" s="76"/>
      <c r="M14" s="76"/>
      <c r="N14" s="76"/>
      <c r="O14" s="76"/>
      <c r="P14" s="76"/>
      <c r="Q14" s="76"/>
      <c r="R14" s="76"/>
      <c r="S14" s="76"/>
      <c r="T14" s="76"/>
      <c r="U14" s="76"/>
      <c r="V14" s="76"/>
      <c r="W14" s="76"/>
      <c r="X14" s="76"/>
      <c r="Y14" s="76"/>
      <c r="Z14" s="76"/>
      <c r="AA14" s="76"/>
      <c r="AB14" s="76"/>
      <c r="AC14" s="76"/>
      <c r="AD14" s="76"/>
      <c r="AE14" s="76"/>
      <c r="AF14" s="76"/>
      <c r="AG14" s="76"/>
      <c r="AH14" s="76"/>
      <c r="AI14" s="76"/>
      <c r="AJ14" s="76"/>
      <c r="AK14" s="76"/>
      <c r="AL14" s="76"/>
      <c r="AM14" s="76"/>
      <c r="AN14" s="76"/>
      <c r="AO14" s="76"/>
      <c r="AP14" s="76"/>
      <c r="AQ14" s="76"/>
      <c r="AR14" s="76"/>
      <c r="AS14" s="76"/>
      <c r="AT14" s="76"/>
      <c r="AU14" s="76"/>
      <c r="AV14" s="76"/>
      <c r="AW14" s="76"/>
      <c r="AX14" s="76"/>
      <c r="AY14" s="76"/>
      <c r="AZ14" s="76"/>
      <c r="BA14" s="76"/>
      <c r="BB14" s="76"/>
      <c r="BC14" s="77"/>
      <c r="HZ14" s="14"/>
      <c r="IA14" s="14">
        <v>2</v>
      </c>
      <c r="IB14" s="14" t="s">
        <v>103</v>
      </c>
      <c r="IC14" s="14" t="s">
        <v>43</v>
      </c>
      <c r="ID14" s="14"/>
    </row>
    <row r="15" spans="1:239" s="13" customFormat="1" ht="15" customHeight="1">
      <c r="A15" s="52">
        <v>3</v>
      </c>
      <c r="B15" s="60" t="s">
        <v>104</v>
      </c>
      <c r="C15" s="46" t="s">
        <v>49</v>
      </c>
      <c r="D15" s="47">
        <v>8</v>
      </c>
      <c r="E15" s="48" t="s">
        <v>154</v>
      </c>
      <c r="F15" s="49">
        <v>295000</v>
      </c>
      <c r="G15" s="53"/>
      <c r="H15" s="53"/>
      <c r="I15" s="54" t="s">
        <v>33</v>
      </c>
      <c r="J15" s="55">
        <f>IF(I15="Less(-)",-1,1)</f>
        <v>1</v>
      </c>
      <c r="K15" s="53" t="s">
        <v>34</v>
      </c>
      <c r="L15" s="53" t="s">
        <v>4</v>
      </c>
      <c r="M15" s="56"/>
      <c r="N15" s="57"/>
      <c r="O15" s="57"/>
      <c r="P15" s="58"/>
      <c r="Q15" s="57"/>
      <c r="R15" s="57"/>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0">
        <f>ROUND(total_amount_ba($B$2,$D$2,D15,F15,J15,K15,M15),0)</f>
        <v>2360000</v>
      </c>
      <c r="BB15" s="59">
        <f>BA15+SUM(N15:AZ15)</f>
        <v>2360000</v>
      </c>
      <c r="BC15" s="51" t="str">
        <f>SpellNumber(L15,BB15)</f>
        <v>INR  Twenty Three Lakh Sixty Thousand    Only</v>
      </c>
      <c r="HZ15" s="14"/>
      <c r="IA15" s="14">
        <v>3</v>
      </c>
      <c r="IB15" s="14" t="s">
        <v>104</v>
      </c>
      <c r="IC15" s="14" t="s">
        <v>49</v>
      </c>
      <c r="ID15" s="14">
        <v>8</v>
      </c>
      <c r="IE15" s="13" t="s">
        <v>154</v>
      </c>
    </row>
    <row r="16" spans="1:238" s="13" customFormat="1" ht="15.75">
      <c r="A16" s="52">
        <v>4</v>
      </c>
      <c r="B16" s="61" t="s">
        <v>105</v>
      </c>
      <c r="C16" s="46" t="s">
        <v>50</v>
      </c>
      <c r="D16" s="75"/>
      <c r="E16" s="76"/>
      <c r="F16" s="76"/>
      <c r="G16" s="76"/>
      <c r="H16" s="76"/>
      <c r="I16" s="76"/>
      <c r="J16" s="76"/>
      <c r="K16" s="76"/>
      <c r="L16" s="76"/>
      <c r="M16" s="76"/>
      <c r="N16" s="76"/>
      <c r="O16" s="76"/>
      <c r="P16" s="76"/>
      <c r="Q16" s="76"/>
      <c r="R16" s="76"/>
      <c r="S16" s="76"/>
      <c r="T16" s="76"/>
      <c r="U16" s="76"/>
      <c r="V16" s="76"/>
      <c r="W16" s="76"/>
      <c r="X16" s="76"/>
      <c r="Y16" s="76"/>
      <c r="Z16" s="76"/>
      <c r="AA16" s="76"/>
      <c r="AB16" s="76"/>
      <c r="AC16" s="76"/>
      <c r="AD16" s="76"/>
      <c r="AE16" s="76"/>
      <c r="AF16" s="76"/>
      <c r="AG16" s="76"/>
      <c r="AH16" s="76"/>
      <c r="AI16" s="76"/>
      <c r="AJ16" s="76"/>
      <c r="AK16" s="76"/>
      <c r="AL16" s="76"/>
      <c r="AM16" s="76"/>
      <c r="AN16" s="76"/>
      <c r="AO16" s="76"/>
      <c r="AP16" s="76"/>
      <c r="AQ16" s="76"/>
      <c r="AR16" s="76"/>
      <c r="AS16" s="76"/>
      <c r="AT16" s="76"/>
      <c r="AU16" s="76"/>
      <c r="AV16" s="76"/>
      <c r="AW16" s="76"/>
      <c r="AX16" s="76"/>
      <c r="AY16" s="76"/>
      <c r="AZ16" s="76"/>
      <c r="BA16" s="76"/>
      <c r="BB16" s="76"/>
      <c r="BC16" s="77"/>
      <c r="HZ16" s="14"/>
      <c r="IA16" s="14">
        <v>4</v>
      </c>
      <c r="IB16" s="14" t="s">
        <v>105</v>
      </c>
      <c r="IC16" s="14" t="s">
        <v>50</v>
      </c>
      <c r="ID16" s="14"/>
    </row>
    <row r="17" spans="1:238" s="13" customFormat="1" ht="110.25">
      <c r="A17" s="52">
        <v>5</v>
      </c>
      <c r="B17" s="60" t="s">
        <v>106</v>
      </c>
      <c r="C17" s="46" t="s">
        <v>51</v>
      </c>
      <c r="D17" s="75"/>
      <c r="E17" s="76"/>
      <c r="F17" s="76"/>
      <c r="G17" s="76"/>
      <c r="H17" s="76"/>
      <c r="I17" s="76"/>
      <c r="J17" s="76"/>
      <c r="K17" s="76"/>
      <c r="L17" s="76"/>
      <c r="M17" s="76"/>
      <c r="N17" s="76"/>
      <c r="O17" s="76"/>
      <c r="P17" s="76"/>
      <c r="Q17" s="76"/>
      <c r="R17" s="76"/>
      <c r="S17" s="76"/>
      <c r="T17" s="76"/>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c r="AS17" s="76"/>
      <c r="AT17" s="76"/>
      <c r="AU17" s="76"/>
      <c r="AV17" s="76"/>
      <c r="AW17" s="76"/>
      <c r="AX17" s="76"/>
      <c r="AY17" s="76"/>
      <c r="AZ17" s="76"/>
      <c r="BA17" s="76"/>
      <c r="BB17" s="76"/>
      <c r="BC17" s="77"/>
      <c r="HZ17" s="14"/>
      <c r="IA17" s="14">
        <v>5</v>
      </c>
      <c r="IB17" s="14" t="s">
        <v>106</v>
      </c>
      <c r="IC17" s="14" t="s">
        <v>51</v>
      </c>
      <c r="ID17" s="14"/>
    </row>
    <row r="18" spans="1:239" s="13" customFormat="1" ht="31.5">
      <c r="A18" s="52">
        <v>6</v>
      </c>
      <c r="B18" s="60" t="s">
        <v>107</v>
      </c>
      <c r="C18" s="46" t="s">
        <v>52</v>
      </c>
      <c r="D18" s="47">
        <v>4</v>
      </c>
      <c r="E18" s="48" t="s">
        <v>154</v>
      </c>
      <c r="F18" s="49">
        <v>43800</v>
      </c>
      <c r="G18" s="53"/>
      <c r="H18" s="53"/>
      <c r="I18" s="54" t="s">
        <v>33</v>
      </c>
      <c r="J18" s="55">
        <f aca="true" t="shared" si="0" ref="J18:J66">IF(I18="Less(-)",-1,1)</f>
        <v>1</v>
      </c>
      <c r="K18" s="53" t="s">
        <v>34</v>
      </c>
      <c r="L18" s="53" t="s">
        <v>4</v>
      </c>
      <c r="M18" s="56"/>
      <c r="N18" s="57"/>
      <c r="O18" s="57"/>
      <c r="P18" s="58"/>
      <c r="Q18" s="57"/>
      <c r="R18" s="57"/>
      <c r="S18" s="58"/>
      <c r="T18" s="58"/>
      <c r="U18" s="58"/>
      <c r="V18" s="58"/>
      <c r="W18" s="58"/>
      <c r="X18" s="58"/>
      <c r="Y18" s="58"/>
      <c r="Z18" s="58"/>
      <c r="AA18" s="58"/>
      <c r="AB18" s="58"/>
      <c r="AC18" s="58"/>
      <c r="AD18" s="58"/>
      <c r="AE18" s="58"/>
      <c r="AF18" s="58"/>
      <c r="AG18" s="58"/>
      <c r="AH18" s="58"/>
      <c r="AI18" s="58"/>
      <c r="AJ18" s="58"/>
      <c r="AK18" s="58"/>
      <c r="AL18" s="58"/>
      <c r="AM18" s="58"/>
      <c r="AN18" s="58"/>
      <c r="AO18" s="58"/>
      <c r="AP18" s="58"/>
      <c r="AQ18" s="58"/>
      <c r="AR18" s="58"/>
      <c r="AS18" s="58"/>
      <c r="AT18" s="58"/>
      <c r="AU18" s="58"/>
      <c r="AV18" s="58"/>
      <c r="AW18" s="58"/>
      <c r="AX18" s="58"/>
      <c r="AY18" s="58"/>
      <c r="AZ18" s="58"/>
      <c r="BA18" s="50">
        <f aca="true" t="shared" si="1" ref="BA18:BA66">ROUND(total_amount_ba($B$2,$D$2,D18,F18,J18,K18,M18),0)</f>
        <v>175200</v>
      </c>
      <c r="BB18" s="59">
        <f aca="true" t="shared" si="2" ref="BB18:BB66">BA18+SUM(N18:AZ18)</f>
        <v>175200</v>
      </c>
      <c r="BC18" s="51" t="str">
        <f aca="true" t="shared" si="3" ref="BC18:BC66">SpellNumber(L18,BB18)</f>
        <v>INR  One Lakh Seventy Five Thousand Two Hundred    Only</v>
      </c>
      <c r="HZ18" s="14"/>
      <c r="IA18" s="14">
        <v>6</v>
      </c>
      <c r="IB18" s="14" t="s">
        <v>107</v>
      </c>
      <c r="IC18" s="14" t="s">
        <v>52</v>
      </c>
      <c r="ID18" s="14">
        <v>4</v>
      </c>
      <c r="IE18" s="13" t="s">
        <v>154</v>
      </c>
    </row>
    <row r="19" spans="1:239" s="13" customFormat="1" ht="31.5">
      <c r="A19" s="52">
        <v>7</v>
      </c>
      <c r="B19" s="61" t="s">
        <v>108</v>
      </c>
      <c r="C19" s="46" t="s">
        <v>53</v>
      </c>
      <c r="D19" s="47">
        <v>3</v>
      </c>
      <c r="E19" s="48" t="s">
        <v>154</v>
      </c>
      <c r="F19" s="49">
        <v>49400</v>
      </c>
      <c r="G19" s="53"/>
      <c r="H19" s="53"/>
      <c r="I19" s="54" t="s">
        <v>33</v>
      </c>
      <c r="J19" s="55">
        <f t="shared" si="0"/>
        <v>1</v>
      </c>
      <c r="K19" s="53" t="s">
        <v>34</v>
      </c>
      <c r="L19" s="53" t="s">
        <v>4</v>
      </c>
      <c r="M19" s="56"/>
      <c r="N19" s="57"/>
      <c r="O19" s="57"/>
      <c r="P19" s="58"/>
      <c r="Q19" s="57"/>
      <c r="R19" s="57"/>
      <c r="S19" s="58"/>
      <c r="T19" s="58"/>
      <c r="U19" s="58"/>
      <c r="V19" s="58"/>
      <c r="W19" s="58"/>
      <c r="X19" s="58"/>
      <c r="Y19" s="58"/>
      <c r="Z19" s="58"/>
      <c r="AA19" s="58"/>
      <c r="AB19" s="58"/>
      <c r="AC19" s="58"/>
      <c r="AD19" s="58"/>
      <c r="AE19" s="58"/>
      <c r="AF19" s="58"/>
      <c r="AG19" s="58"/>
      <c r="AH19" s="58"/>
      <c r="AI19" s="58"/>
      <c r="AJ19" s="58"/>
      <c r="AK19" s="58"/>
      <c r="AL19" s="58"/>
      <c r="AM19" s="58"/>
      <c r="AN19" s="58"/>
      <c r="AO19" s="58"/>
      <c r="AP19" s="58"/>
      <c r="AQ19" s="58"/>
      <c r="AR19" s="58"/>
      <c r="AS19" s="58"/>
      <c r="AT19" s="58"/>
      <c r="AU19" s="58"/>
      <c r="AV19" s="58"/>
      <c r="AW19" s="58"/>
      <c r="AX19" s="58"/>
      <c r="AY19" s="58"/>
      <c r="AZ19" s="58"/>
      <c r="BA19" s="50">
        <f t="shared" si="1"/>
        <v>148200</v>
      </c>
      <c r="BB19" s="59">
        <f t="shared" si="2"/>
        <v>148200</v>
      </c>
      <c r="BC19" s="51" t="str">
        <f t="shared" si="3"/>
        <v>INR  One Lakh Forty Eight Thousand Two Hundred    Only</v>
      </c>
      <c r="HZ19" s="14"/>
      <c r="IA19" s="14">
        <v>7</v>
      </c>
      <c r="IB19" s="14" t="s">
        <v>108</v>
      </c>
      <c r="IC19" s="14" t="s">
        <v>53</v>
      </c>
      <c r="ID19" s="14">
        <v>3</v>
      </c>
      <c r="IE19" s="13" t="s">
        <v>154</v>
      </c>
    </row>
    <row r="20" spans="1:239" s="13" customFormat="1" ht="31.5">
      <c r="A20" s="52">
        <v>8</v>
      </c>
      <c r="B20" s="60" t="s">
        <v>109</v>
      </c>
      <c r="C20" s="46" t="s">
        <v>54</v>
      </c>
      <c r="D20" s="47">
        <v>3</v>
      </c>
      <c r="E20" s="48" t="s">
        <v>154</v>
      </c>
      <c r="F20" s="49">
        <v>50400</v>
      </c>
      <c r="G20" s="53"/>
      <c r="H20" s="53"/>
      <c r="I20" s="54" t="s">
        <v>33</v>
      </c>
      <c r="J20" s="55">
        <f t="shared" si="0"/>
        <v>1</v>
      </c>
      <c r="K20" s="53" t="s">
        <v>34</v>
      </c>
      <c r="L20" s="53" t="s">
        <v>4</v>
      </c>
      <c r="M20" s="56"/>
      <c r="N20" s="57"/>
      <c r="O20" s="57"/>
      <c r="P20" s="58"/>
      <c r="Q20" s="57"/>
      <c r="R20" s="57"/>
      <c r="S20" s="58"/>
      <c r="T20" s="58"/>
      <c r="U20" s="58"/>
      <c r="V20" s="58"/>
      <c r="W20" s="58"/>
      <c r="X20" s="58"/>
      <c r="Y20" s="58"/>
      <c r="Z20" s="58"/>
      <c r="AA20" s="58"/>
      <c r="AB20" s="58"/>
      <c r="AC20" s="58"/>
      <c r="AD20" s="58"/>
      <c r="AE20" s="58"/>
      <c r="AF20" s="58"/>
      <c r="AG20" s="58"/>
      <c r="AH20" s="58"/>
      <c r="AI20" s="58"/>
      <c r="AJ20" s="58"/>
      <c r="AK20" s="58"/>
      <c r="AL20" s="58"/>
      <c r="AM20" s="58"/>
      <c r="AN20" s="58"/>
      <c r="AO20" s="58"/>
      <c r="AP20" s="58"/>
      <c r="AQ20" s="58"/>
      <c r="AR20" s="58"/>
      <c r="AS20" s="58"/>
      <c r="AT20" s="58"/>
      <c r="AU20" s="58"/>
      <c r="AV20" s="58"/>
      <c r="AW20" s="58"/>
      <c r="AX20" s="58"/>
      <c r="AY20" s="58"/>
      <c r="AZ20" s="58"/>
      <c r="BA20" s="50">
        <f t="shared" si="1"/>
        <v>151200</v>
      </c>
      <c r="BB20" s="59">
        <f t="shared" si="2"/>
        <v>151200</v>
      </c>
      <c r="BC20" s="51" t="str">
        <f t="shared" si="3"/>
        <v>INR  One Lakh Fifty One Thousand Two Hundred    Only</v>
      </c>
      <c r="HZ20" s="14"/>
      <c r="IA20" s="14">
        <v>8</v>
      </c>
      <c r="IB20" s="14" t="s">
        <v>109</v>
      </c>
      <c r="IC20" s="14" t="s">
        <v>54</v>
      </c>
      <c r="ID20" s="14">
        <v>3</v>
      </c>
      <c r="IE20" s="13" t="s">
        <v>154</v>
      </c>
    </row>
    <row r="21" spans="1:239" s="13" customFormat="1" ht="93" customHeight="1">
      <c r="A21" s="52">
        <v>9</v>
      </c>
      <c r="B21" s="60" t="s">
        <v>110</v>
      </c>
      <c r="C21" s="46" t="s">
        <v>55</v>
      </c>
      <c r="D21" s="47">
        <v>10</v>
      </c>
      <c r="E21" s="48" t="s">
        <v>154</v>
      </c>
      <c r="F21" s="49">
        <v>7900</v>
      </c>
      <c r="G21" s="53"/>
      <c r="H21" s="53"/>
      <c r="I21" s="54" t="s">
        <v>33</v>
      </c>
      <c r="J21" s="55">
        <f t="shared" si="0"/>
        <v>1</v>
      </c>
      <c r="K21" s="53" t="s">
        <v>34</v>
      </c>
      <c r="L21" s="53" t="s">
        <v>4</v>
      </c>
      <c r="M21" s="56"/>
      <c r="N21" s="57"/>
      <c r="O21" s="57"/>
      <c r="P21" s="58"/>
      <c r="Q21" s="57"/>
      <c r="R21" s="57"/>
      <c r="S21" s="58"/>
      <c r="T21" s="58"/>
      <c r="U21" s="58"/>
      <c r="V21" s="58"/>
      <c r="W21" s="58"/>
      <c r="X21" s="58"/>
      <c r="Y21" s="58"/>
      <c r="Z21" s="58"/>
      <c r="AA21" s="58"/>
      <c r="AB21" s="58"/>
      <c r="AC21" s="58"/>
      <c r="AD21" s="58"/>
      <c r="AE21" s="58"/>
      <c r="AF21" s="58"/>
      <c r="AG21" s="58"/>
      <c r="AH21" s="58"/>
      <c r="AI21" s="58"/>
      <c r="AJ21" s="58"/>
      <c r="AK21" s="58"/>
      <c r="AL21" s="58"/>
      <c r="AM21" s="58"/>
      <c r="AN21" s="58"/>
      <c r="AO21" s="58"/>
      <c r="AP21" s="58"/>
      <c r="AQ21" s="58"/>
      <c r="AR21" s="58"/>
      <c r="AS21" s="58"/>
      <c r="AT21" s="58"/>
      <c r="AU21" s="58"/>
      <c r="AV21" s="58"/>
      <c r="AW21" s="58"/>
      <c r="AX21" s="58"/>
      <c r="AY21" s="58"/>
      <c r="AZ21" s="58"/>
      <c r="BA21" s="50">
        <f t="shared" si="1"/>
        <v>79000</v>
      </c>
      <c r="BB21" s="59">
        <f t="shared" si="2"/>
        <v>79000</v>
      </c>
      <c r="BC21" s="51" t="str">
        <f t="shared" si="3"/>
        <v>INR  Seventy Nine Thousand    Only</v>
      </c>
      <c r="HZ21" s="14"/>
      <c r="IA21" s="14">
        <v>9</v>
      </c>
      <c r="IB21" s="14" t="s">
        <v>110</v>
      </c>
      <c r="IC21" s="14" t="s">
        <v>55</v>
      </c>
      <c r="ID21" s="14">
        <v>10</v>
      </c>
      <c r="IE21" s="13" t="s">
        <v>154</v>
      </c>
    </row>
    <row r="22" spans="1:239" s="13" customFormat="1" ht="15.75">
      <c r="A22" s="52">
        <v>10</v>
      </c>
      <c r="B22" s="61" t="s">
        <v>111</v>
      </c>
      <c r="C22" s="46" t="s">
        <v>56</v>
      </c>
      <c r="D22" s="47">
        <v>4</v>
      </c>
      <c r="E22" s="48" t="s">
        <v>155</v>
      </c>
      <c r="F22" s="49">
        <v>15000</v>
      </c>
      <c r="G22" s="53"/>
      <c r="H22" s="53"/>
      <c r="I22" s="54" t="s">
        <v>33</v>
      </c>
      <c r="J22" s="55">
        <f t="shared" si="0"/>
        <v>1</v>
      </c>
      <c r="K22" s="53" t="s">
        <v>34</v>
      </c>
      <c r="L22" s="53" t="s">
        <v>4</v>
      </c>
      <c r="M22" s="56"/>
      <c r="N22" s="57"/>
      <c r="O22" s="57"/>
      <c r="P22" s="58"/>
      <c r="Q22" s="57"/>
      <c r="R22" s="57"/>
      <c r="S22" s="58"/>
      <c r="T22" s="58"/>
      <c r="U22" s="58"/>
      <c r="V22" s="58"/>
      <c r="W22" s="58"/>
      <c r="X22" s="58"/>
      <c r="Y22" s="58"/>
      <c r="Z22" s="58"/>
      <c r="AA22" s="58"/>
      <c r="AB22" s="58"/>
      <c r="AC22" s="58"/>
      <c r="AD22" s="58"/>
      <c r="AE22" s="58"/>
      <c r="AF22" s="58"/>
      <c r="AG22" s="58"/>
      <c r="AH22" s="58"/>
      <c r="AI22" s="58"/>
      <c r="AJ22" s="58"/>
      <c r="AK22" s="58"/>
      <c r="AL22" s="58"/>
      <c r="AM22" s="58"/>
      <c r="AN22" s="58"/>
      <c r="AO22" s="58"/>
      <c r="AP22" s="58"/>
      <c r="AQ22" s="58"/>
      <c r="AR22" s="58"/>
      <c r="AS22" s="58"/>
      <c r="AT22" s="58"/>
      <c r="AU22" s="58"/>
      <c r="AV22" s="58"/>
      <c r="AW22" s="58"/>
      <c r="AX22" s="58"/>
      <c r="AY22" s="58"/>
      <c r="AZ22" s="58"/>
      <c r="BA22" s="50">
        <f t="shared" si="1"/>
        <v>60000</v>
      </c>
      <c r="BB22" s="59">
        <f t="shared" si="2"/>
        <v>60000</v>
      </c>
      <c r="BC22" s="51" t="str">
        <f t="shared" si="3"/>
        <v>INR  Sixty Thousand    Only</v>
      </c>
      <c r="HZ22" s="14"/>
      <c r="IA22" s="14">
        <v>10</v>
      </c>
      <c r="IB22" s="14" t="s">
        <v>111</v>
      </c>
      <c r="IC22" s="14" t="s">
        <v>56</v>
      </c>
      <c r="ID22" s="14">
        <v>4</v>
      </c>
      <c r="IE22" s="13" t="s">
        <v>155</v>
      </c>
    </row>
    <row r="23" spans="1:239" s="13" customFormat="1" ht="31.5">
      <c r="A23" s="52">
        <v>11</v>
      </c>
      <c r="B23" s="61" t="s">
        <v>112</v>
      </c>
      <c r="C23" s="46" t="s">
        <v>57</v>
      </c>
      <c r="D23" s="47">
        <v>4</v>
      </c>
      <c r="E23" s="48" t="s">
        <v>155</v>
      </c>
      <c r="F23" s="49">
        <v>22890</v>
      </c>
      <c r="G23" s="53"/>
      <c r="H23" s="53"/>
      <c r="I23" s="54" t="s">
        <v>33</v>
      </c>
      <c r="J23" s="55">
        <f t="shared" si="0"/>
        <v>1</v>
      </c>
      <c r="K23" s="53" t="s">
        <v>34</v>
      </c>
      <c r="L23" s="53" t="s">
        <v>4</v>
      </c>
      <c r="M23" s="56"/>
      <c r="N23" s="57"/>
      <c r="O23" s="57"/>
      <c r="P23" s="58"/>
      <c r="Q23" s="57"/>
      <c r="R23" s="57"/>
      <c r="S23" s="58"/>
      <c r="T23" s="58"/>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58"/>
      <c r="AT23" s="58"/>
      <c r="AU23" s="58"/>
      <c r="AV23" s="58"/>
      <c r="AW23" s="58"/>
      <c r="AX23" s="58"/>
      <c r="AY23" s="58"/>
      <c r="AZ23" s="58"/>
      <c r="BA23" s="50">
        <f t="shared" si="1"/>
        <v>91560</v>
      </c>
      <c r="BB23" s="59">
        <f t="shared" si="2"/>
        <v>91560</v>
      </c>
      <c r="BC23" s="51" t="str">
        <f t="shared" si="3"/>
        <v>INR  Ninety One Thousand Five Hundred &amp; Sixty  Only</v>
      </c>
      <c r="HZ23" s="14"/>
      <c r="IA23" s="14">
        <v>11</v>
      </c>
      <c r="IB23" s="14" t="s">
        <v>112</v>
      </c>
      <c r="IC23" s="14" t="s">
        <v>57</v>
      </c>
      <c r="ID23" s="14">
        <v>4</v>
      </c>
      <c r="IE23" s="13" t="s">
        <v>155</v>
      </c>
    </row>
    <row r="24" spans="1:239" s="13" customFormat="1" ht="31.5">
      <c r="A24" s="52">
        <v>12</v>
      </c>
      <c r="B24" s="60" t="s">
        <v>113</v>
      </c>
      <c r="C24" s="46" t="s">
        <v>58</v>
      </c>
      <c r="D24" s="47">
        <v>10</v>
      </c>
      <c r="E24" s="48" t="s">
        <v>155</v>
      </c>
      <c r="F24" s="49">
        <v>5900</v>
      </c>
      <c r="G24" s="53"/>
      <c r="H24" s="53"/>
      <c r="I24" s="54" t="s">
        <v>33</v>
      </c>
      <c r="J24" s="55">
        <f t="shared" si="0"/>
        <v>1</v>
      </c>
      <c r="K24" s="53" t="s">
        <v>34</v>
      </c>
      <c r="L24" s="53" t="s">
        <v>4</v>
      </c>
      <c r="M24" s="56"/>
      <c r="N24" s="57"/>
      <c r="O24" s="57"/>
      <c r="P24" s="58"/>
      <c r="Q24" s="57"/>
      <c r="R24" s="57"/>
      <c r="S24" s="58"/>
      <c r="T24" s="58"/>
      <c r="U24" s="58"/>
      <c r="V24" s="58"/>
      <c r="W24" s="58"/>
      <c r="X24" s="58"/>
      <c r="Y24" s="58"/>
      <c r="Z24" s="58"/>
      <c r="AA24" s="58"/>
      <c r="AB24" s="58"/>
      <c r="AC24" s="58"/>
      <c r="AD24" s="58"/>
      <c r="AE24" s="58"/>
      <c r="AF24" s="58"/>
      <c r="AG24" s="58"/>
      <c r="AH24" s="58"/>
      <c r="AI24" s="58"/>
      <c r="AJ24" s="58"/>
      <c r="AK24" s="58"/>
      <c r="AL24" s="58"/>
      <c r="AM24" s="58"/>
      <c r="AN24" s="58"/>
      <c r="AO24" s="58"/>
      <c r="AP24" s="58"/>
      <c r="AQ24" s="58"/>
      <c r="AR24" s="58"/>
      <c r="AS24" s="58"/>
      <c r="AT24" s="58"/>
      <c r="AU24" s="58"/>
      <c r="AV24" s="58"/>
      <c r="AW24" s="58"/>
      <c r="AX24" s="58"/>
      <c r="AY24" s="58"/>
      <c r="AZ24" s="58"/>
      <c r="BA24" s="50">
        <f t="shared" si="1"/>
        <v>59000</v>
      </c>
      <c r="BB24" s="59">
        <f t="shared" si="2"/>
        <v>59000</v>
      </c>
      <c r="BC24" s="51" t="str">
        <f t="shared" si="3"/>
        <v>INR  Fifty Nine Thousand    Only</v>
      </c>
      <c r="HZ24" s="14"/>
      <c r="IA24" s="14">
        <v>12</v>
      </c>
      <c r="IB24" s="14" t="s">
        <v>113</v>
      </c>
      <c r="IC24" s="14" t="s">
        <v>58</v>
      </c>
      <c r="ID24" s="14">
        <v>10</v>
      </c>
      <c r="IE24" s="13" t="s">
        <v>155</v>
      </c>
    </row>
    <row r="25" spans="1:238" s="13" customFormat="1" ht="15.75">
      <c r="A25" s="52">
        <v>13</v>
      </c>
      <c r="B25" s="61" t="s">
        <v>114</v>
      </c>
      <c r="C25" s="46" t="s">
        <v>59</v>
      </c>
      <c r="D25" s="75"/>
      <c r="E25" s="76"/>
      <c r="F25" s="76"/>
      <c r="G25" s="76"/>
      <c r="H25" s="76"/>
      <c r="I25" s="76"/>
      <c r="J25" s="76"/>
      <c r="K25" s="76"/>
      <c r="L25" s="76"/>
      <c r="M25" s="76"/>
      <c r="N25" s="76"/>
      <c r="O25" s="76"/>
      <c r="P25" s="76"/>
      <c r="Q25" s="76"/>
      <c r="R25" s="76"/>
      <c r="S25" s="76"/>
      <c r="T25" s="76"/>
      <c r="U25" s="76"/>
      <c r="V25" s="76"/>
      <c r="W25" s="76"/>
      <c r="X25" s="76"/>
      <c r="Y25" s="76"/>
      <c r="Z25" s="76"/>
      <c r="AA25" s="76"/>
      <c r="AB25" s="76"/>
      <c r="AC25" s="76"/>
      <c r="AD25" s="76"/>
      <c r="AE25" s="76"/>
      <c r="AF25" s="76"/>
      <c r="AG25" s="76"/>
      <c r="AH25" s="76"/>
      <c r="AI25" s="76"/>
      <c r="AJ25" s="76"/>
      <c r="AK25" s="76"/>
      <c r="AL25" s="76"/>
      <c r="AM25" s="76"/>
      <c r="AN25" s="76"/>
      <c r="AO25" s="76"/>
      <c r="AP25" s="76"/>
      <c r="AQ25" s="76"/>
      <c r="AR25" s="76"/>
      <c r="AS25" s="76"/>
      <c r="AT25" s="76"/>
      <c r="AU25" s="76"/>
      <c r="AV25" s="76"/>
      <c r="AW25" s="76"/>
      <c r="AX25" s="76"/>
      <c r="AY25" s="76"/>
      <c r="AZ25" s="76"/>
      <c r="BA25" s="76"/>
      <c r="BB25" s="76"/>
      <c r="BC25" s="77"/>
      <c r="HZ25" s="14"/>
      <c r="IA25" s="14">
        <v>13</v>
      </c>
      <c r="IB25" s="14" t="s">
        <v>114</v>
      </c>
      <c r="IC25" s="14" t="s">
        <v>59</v>
      </c>
      <c r="ID25" s="14"/>
    </row>
    <row r="26" spans="1:238" s="13" customFormat="1" ht="141.75">
      <c r="A26" s="52">
        <v>14</v>
      </c>
      <c r="B26" s="61" t="s">
        <v>115</v>
      </c>
      <c r="C26" s="46" t="s">
        <v>60</v>
      </c>
      <c r="D26" s="75"/>
      <c r="E26" s="76"/>
      <c r="F26" s="76"/>
      <c r="G26" s="76"/>
      <c r="H26" s="76"/>
      <c r="I26" s="76"/>
      <c r="J26" s="76"/>
      <c r="K26" s="76"/>
      <c r="L26" s="76"/>
      <c r="M26" s="76"/>
      <c r="N26" s="76"/>
      <c r="O26" s="76"/>
      <c r="P26" s="76"/>
      <c r="Q26" s="76"/>
      <c r="R26" s="76"/>
      <c r="S26" s="76"/>
      <c r="T26" s="76"/>
      <c r="U26" s="76"/>
      <c r="V26" s="76"/>
      <c r="W26" s="76"/>
      <c r="X26" s="76"/>
      <c r="Y26" s="76"/>
      <c r="Z26" s="76"/>
      <c r="AA26" s="76"/>
      <c r="AB26" s="76"/>
      <c r="AC26" s="76"/>
      <c r="AD26" s="76"/>
      <c r="AE26" s="76"/>
      <c r="AF26" s="76"/>
      <c r="AG26" s="76"/>
      <c r="AH26" s="76"/>
      <c r="AI26" s="76"/>
      <c r="AJ26" s="76"/>
      <c r="AK26" s="76"/>
      <c r="AL26" s="76"/>
      <c r="AM26" s="76"/>
      <c r="AN26" s="76"/>
      <c r="AO26" s="76"/>
      <c r="AP26" s="76"/>
      <c r="AQ26" s="76"/>
      <c r="AR26" s="76"/>
      <c r="AS26" s="76"/>
      <c r="AT26" s="76"/>
      <c r="AU26" s="76"/>
      <c r="AV26" s="76"/>
      <c r="AW26" s="76"/>
      <c r="AX26" s="76"/>
      <c r="AY26" s="76"/>
      <c r="AZ26" s="76"/>
      <c r="BA26" s="76"/>
      <c r="BB26" s="76"/>
      <c r="BC26" s="77"/>
      <c r="HZ26" s="14"/>
      <c r="IA26" s="14">
        <v>14</v>
      </c>
      <c r="IB26" s="14" t="s">
        <v>115</v>
      </c>
      <c r="IC26" s="14" t="s">
        <v>60</v>
      </c>
      <c r="ID26" s="14"/>
    </row>
    <row r="27" spans="1:238" s="13" customFormat="1" ht="15.75">
      <c r="A27" s="52">
        <v>15</v>
      </c>
      <c r="B27" s="60" t="s">
        <v>116</v>
      </c>
      <c r="C27" s="46" t="s">
        <v>61</v>
      </c>
      <c r="D27" s="75"/>
      <c r="E27" s="76"/>
      <c r="F27" s="76"/>
      <c r="G27" s="76"/>
      <c r="H27" s="76"/>
      <c r="I27" s="76"/>
      <c r="J27" s="76"/>
      <c r="K27" s="76"/>
      <c r="L27" s="76"/>
      <c r="M27" s="76"/>
      <c r="N27" s="76"/>
      <c r="O27" s="76"/>
      <c r="P27" s="76"/>
      <c r="Q27" s="76"/>
      <c r="R27" s="76"/>
      <c r="S27" s="76"/>
      <c r="T27" s="76"/>
      <c r="U27" s="76"/>
      <c r="V27" s="76"/>
      <c r="W27" s="76"/>
      <c r="X27" s="76"/>
      <c r="Y27" s="76"/>
      <c r="Z27" s="76"/>
      <c r="AA27" s="76"/>
      <c r="AB27" s="76"/>
      <c r="AC27" s="76"/>
      <c r="AD27" s="76"/>
      <c r="AE27" s="76"/>
      <c r="AF27" s="76"/>
      <c r="AG27" s="76"/>
      <c r="AH27" s="76"/>
      <c r="AI27" s="76"/>
      <c r="AJ27" s="76"/>
      <c r="AK27" s="76"/>
      <c r="AL27" s="76"/>
      <c r="AM27" s="76"/>
      <c r="AN27" s="76"/>
      <c r="AO27" s="76"/>
      <c r="AP27" s="76"/>
      <c r="AQ27" s="76"/>
      <c r="AR27" s="76"/>
      <c r="AS27" s="76"/>
      <c r="AT27" s="76"/>
      <c r="AU27" s="76"/>
      <c r="AV27" s="76"/>
      <c r="AW27" s="76"/>
      <c r="AX27" s="76"/>
      <c r="AY27" s="76"/>
      <c r="AZ27" s="76"/>
      <c r="BA27" s="76"/>
      <c r="BB27" s="76"/>
      <c r="BC27" s="77"/>
      <c r="HZ27" s="14"/>
      <c r="IA27" s="14">
        <v>15</v>
      </c>
      <c r="IB27" s="14" t="s">
        <v>116</v>
      </c>
      <c r="IC27" s="14" t="s">
        <v>61</v>
      </c>
      <c r="ID27" s="14"/>
    </row>
    <row r="28" spans="1:238" s="13" customFormat="1" ht="15.75">
      <c r="A28" s="52">
        <v>16</v>
      </c>
      <c r="B28" s="60" t="s">
        <v>117</v>
      </c>
      <c r="C28" s="46" t="s">
        <v>62</v>
      </c>
      <c r="D28" s="75"/>
      <c r="E28" s="76"/>
      <c r="F28" s="76"/>
      <c r="G28" s="76"/>
      <c r="H28" s="76"/>
      <c r="I28" s="76"/>
      <c r="J28" s="76"/>
      <c r="K28" s="76"/>
      <c r="L28" s="76"/>
      <c r="M28" s="76"/>
      <c r="N28" s="76"/>
      <c r="O28" s="76"/>
      <c r="P28" s="76"/>
      <c r="Q28" s="76"/>
      <c r="R28" s="76"/>
      <c r="S28" s="76"/>
      <c r="T28" s="76"/>
      <c r="U28" s="76"/>
      <c r="V28" s="76"/>
      <c r="W28" s="76"/>
      <c r="X28" s="76"/>
      <c r="Y28" s="76"/>
      <c r="Z28" s="76"/>
      <c r="AA28" s="76"/>
      <c r="AB28" s="76"/>
      <c r="AC28" s="76"/>
      <c r="AD28" s="76"/>
      <c r="AE28" s="76"/>
      <c r="AF28" s="76"/>
      <c r="AG28" s="76"/>
      <c r="AH28" s="76"/>
      <c r="AI28" s="76"/>
      <c r="AJ28" s="76"/>
      <c r="AK28" s="76"/>
      <c r="AL28" s="76"/>
      <c r="AM28" s="76"/>
      <c r="AN28" s="76"/>
      <c r="AO28" s="76"/>
      <c r="AP28" s="76"/>
      <c r="AQ28" s="76"/>
      <c r="AR28" s="76"/>
      <c r="AS28" s="76"/>
      <c r="AT28" s="76"/>
      <c r="AU28" s="76"/>
      <c r="AV28" s="76"/>
      <c r="AW28" s="76"/>
      <c r="AX28" s="76"/>
      <c r="AY28" s="76"/>
      <c r="AZ28" s="76"/>
      <c r="BA28" s="76"/>
      <c r="BB28" s="76"/>
      <c r="BC28" s="77"/>
      <c r="HZ28" s="14"/>
      <c r="IA28" s="14">
        <v>16</v>
      </c>
      <c r="IB28" s="14" t="s">
        <v>117</v>
      </c>
      <c r="IC28" s="14" t="s">
        <v>62</v>
      </c>
      <c r="ID28" s="14"/>
    </row>
    <row r="29" spans="1:239" s="13" customFormat="1" ht="15.75">
      <c r="A29" s="52">
        <v>17</v>
      </c>
      <c r="B29" s="62" t="s">
        <v>118</v>
      </c>
      <c r="C29" s="46" t="s">
        <v>63</v>
      </c>
      <c r="D29" s="47">
        <v>5</v>
      </c>
      <c r="E29" s="48" t="s">
        <v>156</v>
      </c>
      <c r="F29" s="49">
        <v>1950</v>
      </c>
      <c r="G29" s="53"/>
      <c r="H29" s="53"/>
      <c r="I29" s="54" t="s">
        <v>33</v>
      </c>
      <c r="J29" s="55">
        <f t="shared" si="0"/>
        <v>1</v>
      </c>
      <c r="K29" s="53" t="s">
        <v>34</v>
      </c>
      <c r="L29" s="53" t="s">
        <v>4</v>
      </c>
      <c r="M29" s="56"/>
      <c r="N29" s="57"/>
      <c r="O29" s="57"/>
      <c r="P29" s="58"/>
      <c r="Q29" s="57"/>
      <c r="R29" s="57"/>
      <c r="S29" s="58"/>
      <c r="T29" s="58"/>
      <c r="U29" s="58"/>
      <c r="V29" s="58"/>
      <c r="W29" s="58"/>
      <c r="X29" s="58"/>
      <c r="Y29" s="58"/>
      <c r="Z29" s="58"/>
      <c r="AA29" s="58"/>
      <c r="AB29" s="58"/>
      <c r="AC29" s="58"/>
      <c r="AD29" s="58"/>
      <c r="AE29" s="58"/>
      <c r="AF29" s="58"/>
      <c r="AG29" s="58"/>
      <c r="AH29" s="58"/>
      <c r="AI29" s="58"/>
      <c r="AJ29" s="58"/>
      <c r="AK29" s="58"/>
      <c r="AL29" s="58"/>
      <c r="AM29" s="58"/>
      <c r="AN29" s="58"/>
      <c r="AO29" s="58"/>
      <c r="AP29" s="58"/>
      <c r="AQ29" s="58"/>
      <c r="AR29" s="58"/>
      <c r="AS29" s="58"/>
      <c r="AT29" s="58"/>
      <c r="AU29" s="58"/>
      <c r="AV29" s="58"/>
      <c r="AW29" s="58"/>
      <c r="AX29" s="58"/>
      <c r="AY29" s="58"/>
      <c r="AZ29" s="58"/>
      <c r="BA29" s="50">
        <f t="shared" si="1"/>
        <v>9750</v>
      </c>
      <c r="BB29" s="59">
        <f t="shared" si="2"/>
        <v>9750</v>
      </c>
      <c r="BC29" s="51" t="str">
        <f t="shared" si="3"/>
        <v>INR  Nine Thousand Seven Hundred &amp; Fifty  Only</v>
      </c>
      <c r="HZ29" s="14"/>
      <c r="IA29" s="14">
        <v>17</v>
      </c>
      <c r="IB29" s="14" t="s">
        <v>118</v>
      </c>
      <c r="IC29" s="14" t="s">
        <v>63</v>
      </c>
      <c r="ID29" s="14">
        <v>5</v>
      </c>
      <c r="IE29" s="13" t="s">
        <v>156</v>
      </c>
    </row>
    <row r="30" spans="1:239" s="13" customFormat="1" ht="15.75">
      <c r="A30" s="52">
        <v>18</v>
      </c>
      <c r="B30" s="61" t="s">
        <v>119</v>
      </c>
      <c r="C30" s="46" t="s">
        <v>64</v>
      </c>
      <c r="D30" s="47">
        <v>5</v>
      </c>
      <c r="E30" s="48" t="s">
        <v>156</v>
      </c>
      <c r="F30" s="49">
        <v>1600</v>
      </c>
      <c r="G30" s="53"/>
      <c r="H30" s="53"/>
      <c r="I30" s="54" t="s">
        <v>33</v>
      </c>
      <c r="J30" s="55">
        <f t="shared" si="0"/>
        <v>1</v>
      </c>
      <c r="K30" s="53" t="s">
        <v>34</v>
      </c>
      <c r="L30" s="53" t="s">
        <v>4</v>
      </c>
      <c r="M30" s="56"/>
      <c r="N30" s="57"/>
      <c r="O30" s="57"/>
      <c r="P30" s="58"/>
      <c r="Q30" s="57"/>
      <c r="R30" s="57"/>
      <c r="S30" s="58"/>
      <c r="T30" s="58"/>
      <c r="U30" s="58"/>
      <c r="V30" s="58"/>
      <c r="W30" s="58"/>
      <c r="X30" s="58"/>
      <c r="Y30" s="58"/>
      <c r="Z30" s="58"/>
      <c r="AA30" s="58"/>
      <c r="AB30" s="58"/>
      <c r="AC30" s="58"/>
      <c r="AD30" s="58"/>
      <c r="AE30" s="58"/>
      <c r="AF30" s="58"/>
      <c r="AG30" s="58"/>
      <c r="AH30" s="58"/>
      <c r="AI30" s="58"/>
      <c r="AJ30" s="58"/>
      <c r="AK30" s="58"/>
      <c r="AL30" s="58"/>
      <c r="AM30" s="58"/>
      <c r="AN30" s="58"/>
      <c r="AO30" s="58"/>
      <c r="AP30" s="58"/>
      <c r="AQ30" s="58"/>
      <c r="AR30" s="58"/>
      <c r="AS30" s="58"/>
      <c r="AT30" s="58"/>
      <c r="AU30" s="58"/>
      <c r="AV30" s="58"/>
      <c r="AW30" s="58"/>
      <c r="AX30" s="58"/>
      <c r="AY30" s="58"/>
      <c r="AZ30" s="58"/>
      <c r="BA30" s="50">
        <f t="shared" si="1"/>
        <v>8000</v>
      </c>
      <c r="BB30" s="59">
        <f t="shared" si="2"/>
        <v>8000</v>
      </c>
      <c r="BC30" s="51" t="str">
        <f t="shared" si="3"/>
        <v>INR  Eight Thousand    Only</v>
      </c>
      <c r="HZ30" s="14"/>
      <c r="IA30" s="14">
        <v>18</v>
      </c>
      <c r="IB30" s="14" t="s">
        <v>119</v>
      </c>
      <c r="IC30" s="14" t="s">
        <v>64</v>
      </c>
      <c r="ID30" s="14">
        <v>5</v>
      </c>
      <c r="IE30" s="13" t="s">
        <v>156</v>
      </c>
    </row>
    <row r="31" spans="1:239" s="13" customFormat="1" ht="15.75">
      <c r="A31" s="52">
        <v>19</v>
      </c>
      <c r="B31" s="61" t="s">
        <v>120</v>
      </c>
      <c r="C31" s="46" t="s">
        <v>65</v>
      </c>
      <c r="D31" s="47">
        <v>5</v>
      </c>
      <c r="E31" s="48" t="s">
        <v>156</v>
      </c>
      <c r="F31" s="49">
        <v>1100</v>
      </c>
      <c r="G31" s="53"/>
      <c r="H31" s="53"/>
      <c r="I31" s="54" t="s">
        <v>33</v>
      </c>
      <c r="J31" s="55">
        <f t="shared" si="0"/>
        <v>1</v>
      </c>
      <c r="K31" s="53" t="s">
        <v>34</v>
      </c>
      <c r="L31" s="53" t="s">
        <v>4</v>
      </c>
      <c r="M31" s="56"/>
      <c r="N31" s="57"/>
      <c r="O31" s="57"/>
      <c r="P31" s="58"/>
      <c r="Q31" s="57"/>
      <c r="R31" s="57"/>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58"/>
      <c r="AU31" s="58"/>
      <c r="AV31" s="58"/>
      <c r="AW31" s="58"/>
      <c r="AX31" s="58"/>
      <c r="AY31" s="58"/>
      <c r="AZ31" s="58"/>
      <c r="BA31" s="50">
        <f t="shared" si="1"/>
        <v>5500</v>
      </c>
      <c r="BB31" s="59">
        <f t="shared" si="2"/>
        <v>5500</v>
      </c>
      <c r="BC31" s="51" t="str">
        <f t="shared" si="3"/>
        <v>INR  Five Thousand Five Hundred    Only</v>
      </c>
      <c r="HZ31" s="14"/>
      <c r="IA31" s="14">
        <v>19</v>
      </c>
      <c r="IB31" s="14" t="s">
        <v>120</v>
      </c>
      <c r="IC31" s="14" t="s">
        <v>65</v>
      </c>
      <c r="ID31" s="14">
        <v>5</v>
      </c>
      <c r="IE31" s="13" t="s">
        <v>156</v>
      </c>
    </row>
    <row r="32" spans="1:239" s="13" customFormat="1" ht="15.75">
      <c r="A32" s="52">
        <v>20</v>
      </c>
      <c r="B32" s="61" t="s">
        <v>121</v>
      </c>
      <c r="C32" s="46" t="s">
        <v>66</v>
      </c>
      <c r="D32" s="47">
        <v>5</v>
      </c>
      <c r="E32" s="48" t="s">
        <v>156</v>
      </c>
      <c r="F32" s="49">
        <v>710</v>
      </c>
      <c r="G32" s="53"/>
      <c r="H32" s="53"/>
      <c r="I32" s="54" t="s">
        <v>33</v>
      </c>
      <c r="J32" s="55">
        <f t="shared" si="0"/>
        <v>1</v>
      </c>
      <c r="K32" s="53" t="s">
        <v>34</v>
      </c>
      <c r="L32" s="53" t="s">
        <v>4</v>
      </c>
      <c r="M32" s="56"/>
      <c r="N32" s="57"/>
      <c r="O32" s="57"/>
      <c r="P32" s="58"/>
      <c r="Q32" s="57"/>
      <c r="R32" s="57"/>
      <c r="S32" s="58"/>
      <c r="T32" s="58"/>
      <c r="U32" s="58"/>
      <c r="V32" s="58"/>
      <c r="W32" s="58"/>
      <c r="X32" s="58"/>
      <c r="Y32" s="58"/>
      <c r="Z32" s="58"/>
      <c r="AA32" s="58"/>
      <c r="AB32" s="58"/>
      <c r="AC32" s="58"/>
      <c r="AD32" s="58"/>
      <c r="AE32" s="58"/>
      <c r="AF32" s="58"/>
      <c r="AG32" s="58"/>
      <c r="AH32" s="58"/>
      <c r="AI32" s="58"/>
      <c r="AJ32" s="58"/>
      <c r="AK32" s="58"/>
      <c r="AL32" s="58"/>
      <c r="AM32" s="58"/>
      <c r="AN32" s="58"/>
      <c r="AO32" s="58"/>
      <c r="AP32" s="58"/>
      <c r="AQ32" s="58"/>
      <c r="AR32" s="58"/>
      <c r="AS32" s="58"/>
      <c r="AT32" s="58"/>
      <c r="AU32" s="58"/>
      <c r="AV32" s="58"/>
      <c r="AW32" s="58"/>
      <c r="AX32" s="58"/>
      <c r="AY32" s="58"/>
      <c r="AZ32" s="58"/>
      <c r="BA32" s="50">
        <f t="shared" si="1"/>
        <v>3550</v>
      </c>
      <c r="BB32" s="59">
        <f t="shared" si="2"/>
        <v>3550</v>
      </c>
      <c r="BC32" s="51" t="str">
        <f t="shared" si="3"/>
        <v>INR  Three Thousand Five Hundred &amp; Fifty  Only</v>
      </c>
      <c r="HZ32" s="14"/>
      <c r="IA32" s="14">
        <v>20</v>
      </c>
      <c r="IB32" s="14" t="s">
        <v>121</v>
      </c>
      <c r="IC32" s="14" t="s">
        <v>66</v>
      </c>
      <c r="ID32" s="14">
        <v>5</v>
      </c>
      <c r="IE32" s="13" t="s">
        <v>156</v>
      </c>
    </row>
    <row r="33" spans="1:239" s="13" customFormat="1" ht="15.75">
      <c r="A33" s="52">
        <v>21</v>
      </c>
      <c r="B33" s="60" t="s">
        <v>122</v>
      </c>
      <c r="C33" s="46" t="s">
        <v>67</v>
      </c>
      <c r="D33" s="47">
        <v>10</v>
      </c>
      <c r="E33" s="48" t="s">
        <v>156</v>
      </c>
      <c r="F33" s="49">
        <v>650</v>
      </c>
      <c r="G33" s="53"/>
      <c r="H33" s="53"/>
      <c r="I33" s="54" t="s">
        <v>33</v>
      </c>
      <c r="J33" s="55">
        <f t="shared" si="0"/>
        <v>1</v>
      </c>
      <c r="K33" s="53" t="s">
        <v>34</v>
      </c>
      <c r="L33" s="53" t="s">
        <v>4</v>
      </c>
      <c r="M33" s="56"/>
      <c r="N33" s="57"/>
      <c r="O33" s="57"/>
      <c r="P33" s="58"/>
      <c r="Q33" s="57"/>
      <c r="R33" s="57"/>
      <c r="S33" s="58"/>
      <c r="T33" s="58"/>
      <c r="U33" s="58"/>
      <c r="V33" s="58"/>
      <c r="W33" s="58"/>
      <c r="X33" s="58"/>
      <c r="Y33" s="58"/>
      <c r="Z33" s="58"/>
      <c r="AA33" s="58"/>
      <c r="AB33" s="58"/>
      <c r="AC33" s="58"/>
      <c r="AD33" s="58"/>
      <c r="AE33" s="58"/>
      <c r="AF33" s="58"/>
      <c r="AG33" s="58"/>
      <c r="AH33" s="58"/>
      <c r="AI33" s="58"/>
      <c r="AJ33" s="58"/>
      <c r="AK33" s="58"/>
      <c r="AL33" s="58"/>
      <c r="AM33" s="58"/>
      <c r="AN33" s="58"/>
      <c r="AO33" s="58"/>
      <c r="AP33" s="58"/>
      <c r="AQ33" s="58"/>
      <c r="AR33" s="58"/>
      <c r="AS33" s="58"/>
      <c r="AT33" s="58"/>
      <c r="AU33" s="58"/>
      <c r="AV33" s="58"/>
      <c r="AW33" s="58"/>
      <c r="AX33" s="58"/>
      <c r="AY33" s="58"/>
      <c r="AZ33" s="58"/>
      <c r="BA33" s="50">
        <f t="shared" si="1"/>
        <v>6500</v>
      </c>
      <c r="BB33" s="59">
        <f t="shared" si="2"/>
        <v>6500</v>
      </c>
      <c r="BC33" s="51" t="str">
        <f t="shared" si="3"/>
        <v>INR  Six Thousand Five Hundred    Only</v>
      </c>
      <c r="HZ33" s="14"/>
      <c r="IA33" s="14">
        <v>21</v>
      </c>
      <c r="IB33" s="14" t="s">
        <v>122</v>
      </c>
      <c r="IC33" s="14" t="s">
        <v>67</v>
      </c>
      <c r="ID33" s="14">
        <v>10</v>
      </c>
      <c r="IE33" s="13" t="s">
        <v>156</v>
      </c>
    </row>
    <row r="34" spans="1:239" s="13" customFormat="1" ht="15.75">
      <c r="A34" s="52">
        <v>22</v>
      </c>
      <c r="B34" s="60" t="s">
        <v>123</v>
      </c>
      <c r="C34" s="46" t="s">
        <v>68</v>
      </c>
      <c r="D34" s="47">
        <v>10</v>
      </c>
      <c r="E34" s="48" t="s">
        <v>156</v>
      </c>
      <c r="F34" s="49">
        <v>580</v>
      </c>
      <c r="G34" s="53"/>
      <c r="H34" s="53"/>
      <c r="I34" s="54" t="s">
        <v>33</v>
      </c>
      <c r="J34" s="55">
        <f t="shared" si="0"/>
        <v>1</v>
      </c>
      <c r="K34" s="53" t="s">
        <v>34</v>
      </c>
      <c r="L34" s="53" t="s">
        <v>4</v>
      </c>
      <c r="M34" s="56"/>
      <c r="N34" s="57"/>
      <c r="O34" s="57"/>
      <c r="P34" s="58"/>
      <c r="Q34" s="57"/>
      <c r="R34" s="57"/>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58"/>
      <c r="AU34" s="58"/>
      <c r="AV34" s="58"/>
      <c r="AW34" s="58"/>
      <c r="AX34" s="58"/>
      <c r="AY34" s="58"/>
      <c r="AZ34" s="58"/>
      <c r="BA34" s="50">
        <f t="shared" si="1"/>
        <v>5800</v>
      </c>
      <c r="BB34" s="59">
        <f t="shared" si="2"/>
        <v>5800</v>
      </c>
      <c r="BC34" s="51" t="str">
        <f t="shared" si="3"/>
        <v>INR  Five Thousand Eight Hundred    Only</v>
      </c>
      <c r="HZ34" s="14"/>
      <c r="IA34" s="14">
        <v>22</v>
      </c>
      <c r="IB34" s="14" t="s">
        <v>123</v>
      </c>
      <c r="IC34" s="14" t="s">
        <v>68</v>
      </c>
      <c r="ID34" s="14">
        <v>10</v>
      </c>
      <c r="IE34" s="13" t="s">
        <v>156</v>
      </c>
    </row>
    <row r="35" spans="1:239" s="13" customFormat="1" ht="15.75">
      <c r="A35" s="52">
        <v>23</v>
      </c>
      <c r="B35" s="60" t="s">
        <v>124</v>
      </c>
      <c r="C35" s="46" t="s">
        <v>69</v>
      </c>
      <c r="D35" s="47">
        <v>10</v>
      </c>
      <c r="E35" s="48" t="s">
        <v>156</v>
      </c>
      <c r="F35" s="49">
        <v>360</v>
      </c>
      <c r="G35" s="53"/>
      <c r="H35" s="53"/>
      <c r="I35" s="54" t="s">
        <v>33</v>
      </c>
      <c r="J35" s="55">
        <f t="shared" si="0"/>
        <v>1</v>
      </c>
      <c r="K35" s="53" t="s">
        <v>34</v>
      </c>
      <c r="L35" s="53" t="s">
        <v>4</v>
      </c>
      <c r="M35" s="56"/>
      <c r="N35" s="57"/>
      <c r="O35" s="57"/>
      <c r="P35" s="58"/>
      <c r="Q35" s="57"/>
      <c r="R35" s="57"/>
      <c r="S35" s="58"/>
      <c r="T35" s="58"/>
      <c r="U35" s="58"/>
      <c r="V35" s="58"/>
      <c r="W35" s="58"/>
      <c r="X35" s="58"/>
      <c r="Y35" s="58"/>
      <c r="Z35" s="58"/>
      <c r="AA35" s="58"/>
      <c r="AB35" s="58"/>
      <c r="AC35" s="58"/>
      <c r="AD35" s="58"/>
      <c r="AE35" s="58"/>
      <c r="AF35" s="58"/>
      <c r="AG35" s="58"/>
      <c r="AH35" s="58"/>
      <c r="AI35" s="58"/>
      <c r="AJ35" s="58"/>
      <c r="AK35" s="58"/>
      <c r="AL35" s="58"/>
      <c r="AM35" s="58"/>
      <c r="AN35" s="58"/>
      <c r="AO35" s="58"/>
      <c r="AP35" s="58"/>
      <c r="AQ35" s="58"/>
      <c r="AR35" s="58"/>
      <c r="AS35" s="58"/>
      <c r="AT35" s="58"/>
      <c r="AU35" s="58"/>
      <c r="AV35" s="58"/>
      <c r="AW35" s="58"/>
      <c r="AX35" s="58"/>
      <c r="AY35" s="58"/>
      <c r="AZ35" s="58"/>
      <c r="BA35" s="50">
        <f t="shared" si="1"/>
        <v>3600</v>
      </c>
      <c r="BB35" s="59">
        <f t="shared" si="2"/>
        <v>3600</v>
      </c>
      <c r="BC35" s="51" t="str">
        <f t="shared" si="3"/>
        <v>INR  Three Thousand Six Hundred    Only</v>
      </c>
      <c r="HZ35" s="14"/>
      <c r="IA35" s="14">
        <v>23</v>
      </c>
      <c r="IB35" s="14" t="s">
        <v>124</v>
      </c>
      <c r="IC35" s="14" t="s">
        <v>69</v>
      </c>
      <c r="ID35" s="14">
        <v>10</v>
      </c>
      <c r="IE35" s="13" t="s">
        <v>156</v>
      </c>
    </row>
    <row r="36" spans="1:239" s="13" customFormat="1" ht="15.75">
      <c r="A36" s="52">
        <v>24</v>
      </c>
      <c r="B36" s="60" t="s">
        <v>125</v>
      </c>
      <c r="C36" s="46" t="s">
        <v>70</v>
      </c>
      <c r="D36" s="47">
        <v>10</v>
      </c>
      <c r="E36" s="48" t="s">
        <v>156</v>
      </c>
      <c r="F36" s="49">
        <v>290</v>
      </c>
      <c r="G36" s="53"/>
      <c r="H36" s="53"/>
      <c r="I36" s="54" t="s">
        <v>33</v>
      </c>
      <c r="J36" s="55">
        <f t="shared" si="0"/>
        <v>1</v>
      </c>
      <c r="K36" s="53" t="s">
        <v>34</v>
      </c>
      <c r="L36" s="53" t="s">
        <v>4</v>
      </c>
      <c r="M36" s="56"/>
      <c r="N36" s="57"/>
      <c r="O36" s="57"/>
      <c r="P36" s="58"/>
      <c r="Q36" s="57"/>
      <c r="R36" s="57"/>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58"/>
      <c r="AT36" s="58"/>
      <c r="AU36" s="58"/>
      <c r="AV36" s="58"/>
      <c r="AW36" s="58"/>
      <c r="AX36" s="58"/>
      <c r="AY36" s="58"/>
      <c r="AZ36" s="58"/>
      <c r="BA36" s="50">
        <f t="shared" si="1"/>
        <v>2900</v>
      </c>
      <c r="BB36" s="59">
        <f t="shared" si="2"/>
        <v>2900</v>
      </c>
      <c r="BC36" s="51" t="str">
        <f t="shared" si="3"/>
        <v>INR  Two Thousand Nine Hundred    Only</v>
      </c>
      <c r="HZ36" s="14"/>
      <c r="IA36" s="14">
        <v>24</v>
      </c>
      <c r="IB36" s="14" t="s">
        <v>125</v>
      </c>
      <c r="IC36" s="14" t="s">
        <v>70</v>
      </c>
      <c r="ID36" s="14">
        <v>10</v>
      </c>
      <c r="IE36" s="13" t="s">
        <v>156</v>
      </c>
    </row>
    <row r="37" spans="1:239" s="13" customFormat="1" ht="15.75">
      <c r="A37" s="52">
        <v>25</v>
      </c>
      <c r="B37" s="61" t="s">
        <v>126</v>
      </c>
      <c r="C37" s="46" t="s">
        <v>71</v>
      </c>
      <c r="D37" s="47">
        <v>10</v>
      </c>
      <c r="E37" s="48" t="s">
        <v>156</v>
      </c>
      <c r="F37" s="49">
        <v>210</v>
      </c>
      <c r="G37" s="53"/>
      <c r="H37" s="53"/>
      <c r="I37" s="54" t="s">
        <v>33</v>
      </c>
      <c r="J37" s="55">
        <f t="shared" si="0"/>
        <v>1</v>
      </c>
      <c r="K37" s="53" t="s">
        <v>34</v>
      </c>
      <c r="L37" s="53" t="s">
        <v>4</v>
      </c>
      <c r="M37" s="56"/>
      <c r="N37" s="57"/>
      <c r="O37" s="57"/>
      <c r="P37" s="58"/>
      <c r="Q37" s="57"/>
      <c r="R37" s="57"/>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58"/>
      <c r="AU37" s="58"/>
      <c r="AV37" s="58"/>
      <c r="AW37" s="58"/>
      <c r="AX37" s="58"/>
      <c r="AY37" s="58"/>
      <c r="AZ37" s="58"/>
      <c r="BA37" s="50">
        <f t="shared" si="1"/>
        <v>2100</v>
      </c>
      <c r="BB37" s="59">
        <f t="shared" si="2"/>
        <v>2100</v>
      </c>
      <c r="BC37" s="51" t="str">
        <f t="shared" si="3"/>
        <v>INR  Two Thousand One Hundred    Only</v>
      </c>
      <c r="HZ37" s="14"/>
      <c r="IA37" s="14">
        <v>25</v>
      </c>
      <c r="IB37" s="14" t="s">
        <v>126</v>
      </c>
      <c r="IC37" s="14" t="s">
        <v>71</v>
      </c>
      <c r="ID37" s="14">
        <v>10</v>
      </c>
      <c r="IE37" s="13" t="s">
        <v>156</v>
      </c>
    </row>
    <row r="38" spans="1:238" s="13" customFormat="1" ht="78.75">
      <c r="A38" s="52">
        <v>26</v>
      </c>
      <c r="B38" s="61" t="s">
        <v>127</v>
      </c>
      <c r="C38" s="46" t="s">
        <v>72</v>
      </c>
      <c r="D38" s="75"/>
      <c r="E38" s="76"/>
      <c r="F38" s="76"/>
      <c r="G38" s="76"/>
      <c r="H38" s="76"/>
      <c r="I38" s="76"/>
      <c r="J38" s="76"/>
      <c r="K38" s="76"/>
      <c r="L38" s="76"/>
      <c r="M38" s="76"/>
      <c r="N38" s="76"/>
      <c r="O38" s="76"/>
      <c r="P38" s="76"/>
      <c r="Q38" s="76"/>
      <c r="R38" s="76"/>
      <c r="S38" s="76"/>
      <c r="T38" s="76"/>
      <c r="U38" s="76"/>
      <c r="V38" s="76"/>
      <c r="W38" s="76"/>
      <c r="X38" s="76"/>
      <c r="Y38" s="76"/>
      <c r="Z38" s="76"/>
      <c r="AA38" s="76"/>
      <c r="AB38" s="76"/>
      <c r="AC38" s="76"/>
      <c r="AD38" s="76"/>
      <c r="AE38" s="76"/>
      <c r="AF38" s="76"/>
      <c r="AG38" s="76"/>
      <c r="AH38" s="76"/>
      <c r="AI38" s="76"/>
      <c r="AJ38" s="76"/>
      <c r="AK38" s="76"/>
      <c r="AL38" s="76"/>
      <c r="AM38" s="76"/>
      <c r="AN38" s="76"/>
      <c r="AO38" s="76"/>
      <c r="AP38" s="76"/>
      <c r="AQ38" s="76"/>
      <c r="AR38" s="76"/>
      <c r="AS38" s="76"/>
      <c r="AT38" s="76"/>
      <c r="AU38" s="76"/>
      <c r="AV38" s="76"/>
      <c r="AW38" s="76"/>
      <c r="AX38" s="76"/>
      <c r="AY38" s="76"/>
      <c r="AZ38" s="76"/>
      <c r="BA38" s="76"/>
      <c r="BB38" s="76"/>
      <c r="BC38" s="77"/>
      <c r="HZ38" s="14"/>
      <c r="IA38" s="14">
        <v>26</v>
      </c>
      <c r="IB38" s="14" t="s">
        <v>127</v>
      </c>
      <c r="IC38" s="14" t="s">
        <v>72</v>
      </c>
      <c r="ID38" s="14"/>
    </row>
    <row r="39" spans="1:239" s="13" customFormat="1" ht="15.75">
      <c r="A39" s="52">
        <v>27</v>
      </c>
      <c r="B39" s="61" t="s">
        <v>128</v>
      </c>
      <c r="C39" s="46" t="s">
        <v>73</v>
      </c>
      <c r="D39" s="47">
        <v>100</v>
      </c>
      <c r="E39" s="48" t="s">
        <v>156</v>
      </c>
      <c r="F39" s="49">
        <v>150</v>
      </c>
      <c r="G39" s="53"/>
      <c r="H39" s="53"/>
      <c r="I39" s="54" t="s">
        <v>33</v>
      </c>
      <c r="J39" s="55">
        <f t="shared" si="0"/>
        <v>1</v>
      </c>
      <c r="K39" s="53" t="s">
        <v>34</v>
      </c>
      <c r="L39" s="53" t="s">
        <v>4</v>
      </c>
      <c r="M39" s="56"/>
      <c r="N39" s="57"/>
      <c r="O39" s="57"/>
      <c r="P39" s="58"/>
      <c r="Q39" s="57"/>
      <c r="R39" s="57"/>
      <c r="S39" s="58"/>
      <c r="T39" s="58"/>
      <c r="U39" s="58"/>
      <c r="V39" s="58"/>
      <c r="W39" s="58"/>
      <c r="X39" s="58"/>
      <c r="Y39" s="58"/>
      <c r="Z39" s="58"/>
      <c r="AA39" s="58"/>
      <c r="AB39" s="58"/>
      <c r="AC39" s="58"/>
      <c r="AD39" s="58"/>
      <c r="AE39" s="58"/>
      <c r="AF39" s="58"/>
      <c r="AG39" s="58"/>
      <c r="AH39" s="58"/>
      <c r="AI39" s="58"/>
      <c r="AJ39" s="58"/>
      <c r="AK39" s="58"/>
      <c r="AL39" s="58"/>
      <c r="AM39" s="58"/>
      <c r="AN39" s="58"/>
      <c r="AO39" s="58"/>
      <c r="AP39" s="58"/>
      <c r="AQ39" s="58"/>
      <c r="AR39" s="58"/>
      <c r="AS39" s="58"/>
      <c r="AT39" s="58"/>
      <c r="AU39" s="58"/>
      <c r="AV39" s="58"/>
      <c r="AW39" s="58"/>
      <c r="AX39" s="58"/>
      <c r="AY39" s="58"/>
      <c r="AZ39" s="58"/>
      <c r="BA39" s="50">
        <f t="shared" si="1"/>
        <v>15000</v>
      </c>
      <c r="BB39" s="59">
        <f t="shared" si="2"/>
        <v>15000</v>
      </c>
      <c r="BC39" s="51" t="str">
        <f t="shared" si="3"/>
        <v>INR  Fifteen Thousand    Only</v>
      </c>
      <c r="HZ39" s="14"/>
      <c r="IA39" s="14">
        <v>27</v>
      </c>
      <c r="IB39" s="14" t="s">
        <v>128</v>
      </c>
      <c r="IC39" s="14" t="s">
        <v>73</v>
      </c>
      <c r="ID39" s="14">
        <v>100</v>
      </c>
      <c r="IE39" s="13" t="s">
        <v>156</v>
      </c>
    </row>
    <row r="40" spans="1:238" s="13" customFormat="1" ht="15.75">
      <c r="A40" s="52">
        <v>28</v>
      </c>
      <c r="B40" s="61" t="s">
        <v>129</v>
      </c>
      <c r="C40" s="46" t="s">
        <v>74</v>
      </c>
      <c r="D40" s="75"/>
      <c r="E40" s="76"/>
      <c r="F40" s="76"/>
      <c r="G40" s="76"/>
      <c r="H40" s="76"/>
      <c r="I40" s="76"/>
      <c r="J40" s="76"/>
      <c r="K40" s="76"/>
      <c r="L40" s="76"/>
      <c r="M40" s="76"/>
      <c r="N40" s="76"/>
      <c r="O40" s="76"/>
      <c r="P40" s="76"/>
      <c r="Q40" s="76"/>
      <c r="R40" s="76"/>
      <c r="S40" s="76"/>
      <c r="T40" s="76"/>
      <c r="U40" s="76"/>
      <c r="V40" s="76"/>
      <c r="W40" s="76"/>
      <c r="X40" s="76"/>
      <c r="Y40" s="76"/>
      <c r="Z40" s="76"/>
      <c r="AA40" s="76"/>
      <c r="AB40" s="76"/>
      <c r="AC40" s="76"/>
      <c r="AD40" s="76"/>
      <c r="AE40" s="76"/>
      <c r="AF40" s="76"/>
      <c r="AG40" s="76"/>
      <c r="AH40" s="76"/>
      <c r="AI40" s="76"/>
      <c r="AJ40" s="76"/>
      <c r="AK40" s="76"/>
      <c r="AL40" s="76"/>
      <c r="AM40" s="76"/>
      <c r="AN40" s="76"/>
      <c r="AO40" s="76"/>
      <c r="AP40" s="76"/>
      <c r="AQ40" s="76"/>
      <c r="AR40" s="76"/>
      <c r="AS40" s="76"/>
      <c r="AT40" s="76"/>
      <c r="AU40" s="76"/>
      <c r="AV40" s="76"/>
      <c r="AW40" s="76"/>
      <c r="AX40" s="76"/>
      <c r="AY40" s="76"/>
      <c r="AZ40" s="76"/>
      <c r="BA40" s="76"/>
      <c r="BB40" s="76"/>
      <c r="BC40" s="77"/>
      <c r="HZ40" s="14"/>
      <c r="IA40" s="14">
        <v>28</v>
      </c>
      <c r="IB40" s="14" t="s">
        <v>129</v>
      </c>
      <c r="IC40" s="14" t="s">
        <v>74</v>
      </c>
      <c r="ID40" s="14"/>
    </row>
    <row r="41" spans="1:238" s="13" customFormat="1" ht="31.5">
      <c r="A41" s="52">
        <v>29</v>
      </c>
      <c r="B41" s="61" t="s">
        <v>130</v>
      </c>
      <c r="C41" s="46" t="s">
        <v>75</v>
      </c>
      <c r="D41" s="75"/>
      <c r="E41" s="76"/>
      <c r="F41" s="76"/>
      <c r="G41" s="76"/>
      <c r="H41" s="76"/>
      <c r="I41" s="76"/>
      <c r="J41" s="76"/>
      <c r="K41" s="76"/>
      <c r="L41" s="76"/>
      <c r="M41" s="76"/>
      <c r="N41" s="76"/>
      <c r="O41" s="76"/>
      <c r="P41" s="76"/>
      <c r="Q41" s="76"/>
      <c r="R41" s="76"/>
      <c r="S41" s="76"/>
      <c r="T41" s="76"/>
      <c r="U41" s="76"/>
      <c r="V41" s="76"/>
      <c r="W41" s="76"/>
      <c r="X41" s="76"/>
      <c r="Y41" s="76"/>
      <c r="Z41" s="76"/>
      <c r="AA41" s="76"/>
      <c r="AB41" s="76"/>
      <c r="AC41" s="76"/>
      <c r="AD41" s="76"/>
      <c r="AE41" s="76"/>
      <c r="AF41" s="76"/>
      <c r="AG41" s="76"/>
      <c r="AH41" s="76"/>
      <c r="AI41" s="76"/>
      <c r="AJ41" s="76"/>
      <c r="AK41" s="76"/>
      <c r="AL41" s="76"/>
      <c r="AM41" s="76"/>
      <c r="AN41" s="76"/>
      <c r="AO41" s="76"/>
      <c r="AP41" s="76"/>
      <c r="AQ41" s="76"/>
      <c r="AR41" s="76"/>
      <c r="AS41" s="76"/>
      <c r="AT41" s="76"/>
      <c r="AU41" s="76"/>
      <c r="AV41" s="76"/>
      <c r="AW41" s="76"/>
      <c r="AX41" s="76"/>
      <c r="AY41" s="76"/>
      <c r="AZ41" s="76"/>
      <c r="BA41" s="76"/>
      <c r="BB41" s="76"/>
      <c r="BC41" s="77"/>
      <c r="HZ41" s="14"/>
      <c r="IA41" s="14">
        <v>29</v>
      </c>
      <c r="IB41" s="14" t="s">
        <v>130</v>
      </c>
      <c r="IC41" s="14" t="s">
        <v>75</v>
      </c>
      <c r="ID41" s="14"/>
    </row>
    <row r="42" spans="1:239" s="13" customFormat="1" ht="15.75">
      <c r="A42" s="52">
        <v>30</v>
      </c>
      <c r="B42" s="61" t="s">
        <v>131</v>
      </c>
      <c r="C42" s="46" t="s">
        <v>76</v>
      </c>
      <c r="D42" s="47">
        <v>20</v>
      </c>
      <c r="E42" s="48" t="s">
        <v>156</v>
      </c>
      <c r="F42" s="49">
        <v>150</v>
      </c>
      <c r="G42" s="53"/>
      <c r="H42" s="53"/>
      <c r="I42" s="54" t="s">
        <v>33</v>
      </c>
      <c r="J42" s="55">
        <f t="shared" si="0"/>
        <v>1</v>
      </c>
      <c r="K42" s="53" t="s">
        <v>34</v>
      </c>
      <c r="L42" s="53" t="s">
        <v>4</v>
      </c>
      <c r="M42" s="56"/>
      <c r="N42" s="57"/>
      <c r="O42" s="57"/>
      <c r="P42" s="58"/>
      <c r="Q42" s="57"/>
      <c r="R42" s="57"/>
      <c r="S42" s="58"/>
      <c r="T42" s="58"/>
      <c r="U42" s="58"/>
      <c r="V42" s="58"/>
      <c r="W42" s="58"/>
      <c r="X42" s="58"/>
      <c r="Y42" s="58"/>
      <c r="Z42" s="58"/>
      <c r="AA42" s="58"/>
      <c r="AB42" s="58"/>
      <c r="AC42" s="58"/>
      <c r="AD42" s="58"/>
      <c r="AE42" s="58"/>
      <c r="AF42" s="58"/>
      <c r="AG42" s="58"/>
      <c r="AH42" s="58"/>
      <c r="AI42" s="58"/>
      <c r="AJ42" s="58"/>
      <c r="AK42" s="58"/>
      <c r="AL42" s="58"/>
      <c r="AM42" s="58"/>
      <c r="AN42" s="58"/>
      <c r="AO42" s="58"/>
      <c r="AP42" s="58"/>
      <c r="AQ42" s="58"/>
      <c r="AR42" s="58"/>
      <c r="AS42" s="58"/>
      <c r="AT42" s="58"/>
      <c r="AU42" s="58"/>
      <c r="AV42" s="58"/>
      <c r="AW42" s="58"/>
      <c r="AX42" s="58"/>
      <c r="AY42" s="58"/>
      <c r="AZ42" s="58"/>
      <c r="BA42" s="50">
        <f t="shared" si="1"/>
        <v>3000</v>
      </c>
      <c r="BB42" s="59">
        <f t="shared" si="2"/>
        <v>3000</v>
      </c>
      <c r="BC42" s="51" t="str">
        <f t="shared" si="3"/>
        <v>INR  Three Thousand    Only</v>
      </c>
      <c r="HZ42" s="14"/>
      <c r="IA42" s="14">
        <v>30</v>
      </c>
      <c r="IB42" s="14" t="s">
        <v>131</v>
      </c>
      <c r="IC42" s="14" t="s">
        <v>76</v>
      </c>
      <c r="ID42" s="14">
        <v>20</v>
      </c>
      <c r="IE42" s="13" t="s">
        <v>156</v>
      </c>
    </row>
    <row r="43" spans="1:238" s="13" customFormat="1" ht="15.75">
      <c r="A43" s="52">
        <v>31</v>
      </c>
      <c r="B43" s="60" t="s">
        <v>132</v>
      </c>
      <c r="C43" s="46" t="s">
        <v>77</v>
      </c>
      <c r="D43" s="75"/>
      <c r="E43" s="76"/>
      <c r="F43" s="76"/>
      <c r="G43" s="76"/>
      <c r="H43" s="76"/>
      <c r="I43" s="76"/>
      <c r="J43" s="76"/>
      <c r="K43" s="76"/>
      <c r="L43" s="76"/>
      <c r="M43" s="76"/>
      <c r="N43" s="76"/>
      <c r="O43" s="76"/>
      <c r="P43" s="76"/>
      <c r="Q43" s="76"/>
      <c r="R43" s="76"/>
      <c r="S43" s="76"/>
      <c r="T43" s="76"/>
      <c r="U43" s="76"/>
      <c r="V43" s="76"/>
      <c r="W43" s="76"/>
      <c r="X43" s="76"/>
      <c r="Y43" s="76"/>
      <c r="Z43" s="76"/>
      <c r="AA43" s="76"/>
      <c r="AB43" s="76"/>
      <c r="AC43" s="76"/>
      <c r="AD43" s="76"/>
      <c r="AE43" s="76"/>
      <c r="AF43" s="76"/>
      <c r="AG43" s="76"/>
      <c r="AH43" s="76"/>
      <c r="AI43" s="76"/>
      <c r="AJ43" s="76"/>
      <c r="AK43" s="76"/>
      <c r="AL43" s="76"/>
      <c r="AM43" s="76"/>
      <c r="AN43" s="76"/>
      <c r="AO43" s="76"/>
      <c r="AP43" s="76"/>
      <c r="AQ43" s="76"/>
      <c r="AR43" s="76"/>
      <c r="AS43" s="76"/>
      <c r="AT43" s="76"/>
      <c r="AU43" s="76"/>
      <c r="AV43" s="76"/>
      <c r="AW43" s="76"/>
      <c r="AX43" s="76"/>
      <c r="AY43" s="76"/>
      <c r="AZ43" s="76"/>
      <c r="BA43" s="76"/>
      <c r="BB43" s="76"/>
      <c r="BC43" s="77"/>
      <c r="HZ43" s="14"/>
      <c r="IA43" s="14">
        <v>31</v>
      </c>
      <c r="IB43" s="14" t="s">
        <v>132</v>
      </c>
      <c r="IC43" s="14" t="s">
        <v>77</v>
      </c>
      <c r="ID43" s="14"/>
    </row>
    <row r="44" spans="1:238" s="13" customFormat="1" ht="31.5">
      <c r="A44" s="52">
        <v>32</v>
      </c>
      <c r="B44" s="60" t="s">
        <v>133</v>
      </c>
      <c r="C44" s="46" t="s">
        <v>78</v>
      </c>
      <c r="D44" s="75"/>
      <c r="E44" s="76"/>
      <c r="F44" s="76"/>
      <c r="G44" s="76"/>
      <c r="H44" s="76"/>
      <c r="I44" s="76"/>
      <c r="J44" s="76"/>
      <c r="K44" s="76"/>
      <c r="L44" s="76"/>
      <c r="M44" s="76"/>
      <c r="N44" s="76"/>
      <c r="O44" s="76"/>
      <c r="P44" s="76"/>
      <c r="Q44" s="76"/>
      <c r="R44" s="76"/>
      <c r="S44" s="76"/>
      <c r="T44" s="76"/>
      <c r="U44" s="76"/>
      <c r="V44" s="76"/>
      <c r="W44" s="76"/>
      <c r="X44" s="76"/>
      <c r="Y44" s="76"/>
      <c r="Z44" s="76"/>
      <c r="AA44" s="76"/>
      <c r="AB44" s="76"/>
      <c r="AC44" s="76"/>
      <c r="AD44" s="76"/>
      <c r="AE44" s="76"/>
      <c r="AF44" s="76"/>
      <c r="AG44" s="76"/>
      <c r="AH44" s="76"/>
      <c r="AI44" s="76"/>
      <c r="AJ44" s="76"/>
      <c r="AK44" s="76"/>
      <c r="AL44" s="76"/>
      <c r="AM44" s="76"/>
      <c r="AN44" s="76"/>
      <c r="AO44" s="76"/>
      <c r="AP44" s="76"/>
      <c r="AQ44" s="76"/>
      <c r="AR44" s="76"/>
      <c r="AS44" s="76"/>
      <c r="AT44" s="76"/>
      <c r="AU44" s="76"/>
      <c r="AV44" s="76"/>
      <c r="AW44" s="76"/>
      <c r="AX44" s="76"/>
      <c r="AY44" s="76"/>
      <c r="AZ44" s="76"/>
      <c r="BA44" s="76"/>
      <c r="BB44" s="76"/>
      <c r="BC44" s="77"/>
      <c r="HZ44" s="14"/>
      <c r="IA44" s="14">
        <v>32</v>
      </c>
      <c r="IB44" s="14" t="s">
        <v>133</v>
      </c>
      <c r="IC44" s="14" t="s">
        <v>78</v>
      </c>
      <c r="ID44" s="14"/>
    </row>
    <row r="45" spans="1:239" s="13" customFormat="1" ht="15.75">
      <c r="A45" s="52">
        <v>33</v>
      </c>
      <c r="B45" s="60" t="s">
        <v>134</v>
      </c>
      <c r="C45" s="46" t="s">
        <v>79</v>
      </c>
      <c r="D45" s="47">
        <v>20</v>
      </c>
      <c r="E45" s="48" t="s">
        <v>156</v>
      </c>
      <c r="F45" s="49">
        <v>690</v>
      </c>
      <c r="G45" s="53"/>
      <c r="H45" s="53"/>
      <c r="I45" s="54" t="s">
        <v>33</v>
      </c>
      <c r="J45" s="55">
        <f t="shared" si="0"/>
        <v>1</v>
      </c>
      <c r="K45" s="53" t="s">
        <v>34</v>
      </c>
      <c r="L45" s="53" t="s">
        <v>4</v>
      </c>
      <c r="M45" s="56"/>
      <c r="N45" s="57"/>
      <c r="O45" s="57"/>
      <c r="P45" s="58"/>
      <c r="Q45" s="57"/>
      <c r="R45" s="57"/>
      <c r="S45" s="58"/>
      <c r="T45" s="58"/>
      <c r="U45" s="58"/>
      <c r="V45" s="58"/>
      <c r="W45" s="58"/>
      <c r="X45" s="58"/>
      <c r="Y45" s="58"/>
      <c r="Z45" s="58"/>
      <c r="AA45" s="58"/>
      <c r="AB45" s="58"/>
      <c r="AC45" s="58"/>
      <c r="AD45" s="58"/>
      <c r="AE45" s="58"/>
      <c r="AF45" s="58"/>
      <c r="AG45" s="58"/>
      <c r="AH45" s="58"/>
      <c r="AI45" s="58"/>
      <c r="AJ45" s="58"/>
      <c r="AK45" s="58"/>
      <c r="AL45" s="58"/>
      <c r="AM45" s="58"/>
      <c r="AN45" s="58"/>
      <c r="AO45" s="58"/>
      <c r="AP45" s="58"/>
      <c r="AQ45" s="58"/>
      <c r="AR45" s="58"/>
      <c r="AS45" s="58"/>
      <c r="AT45" s="58"/>
      <c r="AU45" s="58"/>
      <c r="AV45" s="58"/>
      <c r="AW45" s="58"/>
      <c r="AX45" s="58"/>
      <c r="AY45" s="58"/>
      <c r="AZ45" s="58"/>
      <c r="BA45" s="50">
        <f t="shared" si="1"/>
        <v>13800</v>
      </c>
      <c r="BB45" s="59">
        <f t="shared" si="2"/>
        <v>13800</v>
      </c>
      <c r="BC45" s="51" t="str">
        <f t="shared" si="3"/>
        <v>INR  Thirteen Thousand Eight Hundred    Only</v>
      </c>
      <c r="HZ45" s="14"/>
      <c r="IA45" s="14">
        <v>33</v>
      </c>
      <c r="IB45" s="14" t="s">
        <v>134</v>
      </c>
      <c r="IC45" s="14" t="s">
        <v>79</v>
      </c>
      <c r="ID45" s="14">
        <v>20</v>
      </c>
      <c r="IE45" s="13" t="s">
        <v>156</v>
      </c>
    </row>
    <row r="46" spans="1:239" s="13" customFormat="1" ht="15.75">
      <c r="A46" s="52">
        <v>34</v>
      </c>
      <c r="B46" s="61" t="s">
        <v>135</v>
      </c>
      <c r="C46" s="46" t="s">
        <v>80</v>
      </c>
      <c r="D46" s="47">
        <v>20</v>
      </c>
      <c r="E46" s="48" t="s">
        <v>156</v>
      </c>
      <c r="F46" s="49">
        <v>225</v>
      </c>
      <c r="G46" s="53"/>
      <c r="H46" s="53"/>
      <c r="I46" s="54" t="s">
        <v>33</v>
      </c>
      <c r="J46" s="55">
        <f t="shared" si="0"/>
        <v>1</v>
      </c>
      <c r="K46" s="53" t="s">
        <v>34</v>
      </c>
      <c r="L46" s="53" t="s">
        <v>4</v>
      </c>
      <c r="M46" s="56"/>
      <c r="N46" s="57"/>
      <c r="O46" s="57"/>
      <c r="P46" s="58"/>
      <c r="Q46" s="57"/>
      <c r="R46" s="57"/>
      <c r="S46" s="58"/>
      <c r="T46" s="58"/>
      <c r="U46" s="58"/>
      <c r="V46" s="58"/>
      <c r="W46" s="58"/>
      <c r="X46" s="58"/>
      <c r="Y46" s="58"/>
      <c r="Z46" s="58"/>
      <c r="AA46" s="58"/>
      <c r="AB46" s="58"/>
      <c r="AC46" s="58"/>
      <c r="AD46" s="58"/>
      <c r="AE46" s="58"/>
      <c r="AF46" s="58"/>
      <c r="AG46" s="58"/>
      <c r="AH46" s="58"/>
      <c r="AI46" s="58"/>
      <c r="AJ46" s="58"/>
      <c r="AK46" s="58"/>
      <c r="AL46" s="58"/>
      <c r="AM46" s="58"/>
      <c r="AN46" s="58"/>
      <c r="AO46" s="58"/>
      <c r="AP46" s="58"/>
      <c r="AQ46" s="58"/>
      <c r="AR46" s="58"/>
      <c r="AS46" s="58"/>
      <c r="AT46" s="58"/>
      <c r="AU46" s="58"/>
      <c r="AV46" s="58"/>
      <c r="AW46" s="58"/>
      <c r="AX46" s="58"/>
      <c r="AY46" s="58"/>
      <c r="AZ46" s="58"/>
      <c r="BA46" s="50">
        <f t="shared" si="1"/>
        <v>4500</v>
      </c>
      <c r="BB46" s="59">
        <f t="shared" si="2"/>
        <v>4500</v>
      </c>
      <c r="BC46" s="51" t="str">
        <f t="shared" si="3"/>
        <v>INR  Four Thousand Five Hundred    Only</v>
      </c>
      <c r="HZ46" s="14"/>
      <c r="IA46" s="14">
        <v>34</v>
      </c>
      <c r="IB46" s="14" t="s">
        <v>135</v>
      </c>
      <c r="IC46" s="14" t="s">
        <v>80</v>
      </c>
      <c r="ID46" s="14">
        <v>20</v>
      </c>
      <c r="IE46" s="13" t="s">
        <v>156</v>
      </c>
    </row>
    <row r="47" spans="1:239" s="13" customFormat="1" ht="85.5" customHeight="1">
      <c r="A47" s="52">
        <v>35</v>
      </c>
      <c r="B47" s="60" t="s">
        <v>136</v>
      </c>
      <c r="C47" s="46" t="s">
        <v>81</v>
      </c>
      <c r="D47" s="47">
        <v>5</v>
      </c>
      <c r="E47" s="48" t="s">
        <v>157</v>
      </c>
      <c r="F47" s="49">
        <v>2395</v>
      </c>
      <c r="G47" s="53"/>
      <c r="H47" s="53"/>
      <c r="I47" s="54" t="s">
        <v>33</v>
      </c>
      <c r="J47" s="55">
        <f t="shared" si="0"/>
        <v>1</v>
      </c>
      <c r="K47" s="53" t="s">
        <v>34</v>
      </c>
      <c r="L47" s="53" t="s">
        <v>4</v>
      </c>
      <c r="M47" s="56"/>
      <c r="N47" s="57"/>
      <c r="O47" s="57"/>
      <c r="P47" s="58"/>
      <c r="Q47" s="57"/>
      <c r="R47" s="57"/>
      <c r="S47" s="58"/>
      <c r="T47" s="58"/>
      <c r="U47" s="58"/>
      <c r="V47" s="58"/>
      <c r="W47" s="58"/>
      <c r="X47" s="58"/>
      <c r="Y47" s="58"/>
      <c r="Z47" s="58"/>
      <c r="AA47" s="58"/>
      <c r="AB47" s="58"/>
      <c r="AC47" s="58"/>
      <c r="AD47" s="58"/>
      <c r="AE47" s="58"/>
      <c r="AF47" s="58"/>
      <c r="AG47" s="58"/>
      <c r="AH47" s="58"/>
      <c r="AI47" s="58"/>
      <c r="AJ47" s="58"/>
      <c r="AK47" s="58"/>
      <c r="AL47" s="58"/>
      <c r="AM47" s="58"/>
      <c r="AN47" s="58"/>
      <c r="AO47" s="58"/>
      <c r="AP47" s="58"/>
      <c r="AQ47" s="58"/>
      <c r="AR47" s="58"/>
      <c r="AS47" s="58"/>
      <c r="AT47" s="58"/>
      <c r="AU47" s="58"/>
      <c r="AV47" s="58"/>
      <c r="AW47" s="58"/>
      <c r="AX47" s="58"/>
      <c r="AY47" s="58"/>
      <c r="AZ47" s="58"/>
      <c r="BA47" s="50">
        <f t="shared" si="1"/>
        <v>11975</v>
      </c>
      <c r="BB47" s="59">
        <f t="shared" si="2"/>
        <v>11975</v>
      </c>
      <c r="BC47" s="51" t="str">
        <f t="shared" si="3"/>
        <v>INR  Eleven Thousand Nine Hundred &amp; Seventy Five  Only</v>
      </c>
      <c r="HZ47" s="14"/>
      <c r="IA47" s="14">
        <v>35</v>
      </c>
      <c r="IB47" s="14" t="s">
        <v>136</v>
      </c>
      <c r="IC47" s="14" t="s">
        <v>81</v>
      </c>
      <c r="ID47" s="14">
        <v>5</v>
      </c>
      <c r="IE47" s="13" t="s">
        <v>157</v>
      </c>
    </row>
    <row r="48" spans="1:238" s="13" customFormat="1" ht="78.75">
      <c r="A48" s="52">
        <v>36</v>
      </c>
      <c r="B48" s="60" t="s">
        <v>137</v>
      </c>
      <c r="C48" s="46" t="s">
        <v>82</v>
      </c>
      <c r="D48" s="75"/>
      <c r="E48" s="76"/>
      <c r="F48" s="76"/>
      <c r="G48" s="76"/>
      <c r="H48" s="76"/>
      <c r="I48" s="76"/>
      <c r="J48" s="76"/>
      <c r="K48" s="76"/>
      <c r="L48" s="76"/>
      <c r="M48" s="76"/>
      <c r="N48" s="76"/>
      <c r="O48" s="76"/>
      <c r="P48" s="76"/>
      <c r="Q48" s="76"/>
      <c r="R48" s="76"/>
      <c r="S48" s="76"/>
      <c r="T48" s="76"/>
      <c r="U48" s="76"/>
      <c r="V48" s="76"/>
      <c r="W48" s="76"/>
      <c r="X48" s="76"/>
      <c r="Y48" s="76"/>
      <c r="Z48" s="76"/>
      <c r="AA48" s="76"/>
      <c r="AB48" s="76"/>
      <c r="AC48" s="76"/>
      <c r="AD48" s="76"/>
      <c r="AE48" s="76"/>
      <c r="AF48" s="76"/>
      <c r="AG48" s="76"/>
      <c r="AH48" s="76"/>
      <c r="AI48" s="76"/>
      <c r="AJ48" s="76"/>
      <c r="AK48" s="76"/>
      <c r="AL48" s="76"/>
      <c r="AM48" s="76"/>
      <c r="AN48" s="76"/>
      <c r="AO48" s="76"/>
      <c r="AP48" s="76"/>
      <c r="AQ48" s="76"/>
      <c r="AR48" s="76"/>
      <c r="AS48" s="76"/>
      <c r="AT48" s="76"/>
      <c r="AU48" s="76"/>
      <c r="AV48" s="76"/>
      <c r="AW48" s="76"/>
      <c r="AX48" s="76"/>
      <c r="AY48" s="76"/>
      <c r="AZ48" s="76"/>
      <c r="BA48" s="76"/>
      <c r="BB48" s="76"/>
      <c r="BC48" s="77"/>
      <c r="HZ48" s="14"/>
      <c r="IA48" s="14">
        <v>36</v>
      </c>
      <c r="IB48" s="14" t="s">
        <v>137</v>
      </c>
      <c r="IC48" s="14" t="s">
        <v>82</v>
      </c>
      <c r="ID48" s="14"/>
    </row>
    <row r="49" spans="1:239" s="13" customFormat="1" ht="15.75">
      <c r="A49" s="52">
        <v>37</v>
      </c>
      <c r="B49" s="60" t="s">
        <v>138</v>
      </c>
      <c r="C49" s="46" t="s">
        <v>83</v>
      </c>
      <c r="D49" s="47">
        <v>10</v>
      </c>
      <c r="E49" s="48" t="s">
        <v>157</v>
      </c>
      <c r="F49" s="49">
        <v>958</v>
      </c>
      <c r="G49" s="53"/>
      <c r="H49" s="53"/>
      <c r="I49" s="54" t="s">
        <v>33</v>
      </c>
      <c r="J49" s="55">
        <f t="shared" si="0"/>
        <v>1</v>
      </c>
      <c r="K49" s="53" t="s">
        <v>34</v>
      </c>
      <c r="L49" s="53" t="s">
        <v>4</v>
      </c>
      <c r="M49" s="56"/>
      <c r="N49" s="57"/>
      <c r="O49" s="57"/>
      <c r="P49" s="58"/>
      <c r="Q49" s="57"/>
      <c r="R49" s="57"/>
      <c r="S49" s="58"/>
      <c r="T49" s="58"/>
      <c r="U49" s="58"/>
      <c r="V49" s="58"/>
      <c r="W49" s="58"/>
      <c r="X49" s="58"/>
      <c r="Y49" s="58"/>
      <c r="Z49" s="58"/>
      <c r="AA49" s="58"/>
      <c r="AB49" s="58"/>
      <c r="AC49" s="58"/>
      <c r="AD49" s="58"/>
      <c r="AE49" s="58"/>
      <c r="AF49" s="58"/>
      <c r="AG49" s="58"/>
      <c r="AH49" s="58"/>
      <c r="AI49" s="58"/>
      <c r="AJ49" s="58"/>
      <c r="AK49" s="58"/>
      <c r="AL49" s="58"/>
      <c r="AM49" s="58"/>
      <c r="AN49" s="58"/>
      <c r="AO49" s="58"/>
      <c r="AP49" s="58"/>
      <c r="AQ49" s="58"/>
      <c r="AR49" s="58"/>
      <c r="AS49" s="58"/>
      <c r="AT49" s="58"/>
      <c r="AU49" s="58"/>
      <c r="AV49" s="58"/>
      <c r="AW49" s="58"/>
      <c r="AX49" s="58"/>
      <c r="AY49" s="58"/>
      <c r="AZ49" s="58"/>
      <c r="BA49" s="50">
        <f t="shared" si="1"/>
        <v>9580</v>
      </c>
      <c r="BB49" s="59">
        <f t="shared" si="2"/>
        <v>9580</v>
      </c>
      <c r="BC49" s="51" t="str">
        <f t="shared" si="3"/>
        <v>INR  Nine Thousand Five Hundred &amp; Eighty  Only</v>
      </c>
      <c r="HZ49" s="14"/>
      <c r="IA49" s="14">
        <v>37</v>
      </c>
      <c r="IB49" s="14" t="s">
        <v>138</v>
      </c>
      <c r="IC49" s="14" t="s">
        <v>83</v>
      </c>
      <c r="ID49" s="14">
        <v>10</v>
      </c>
      <c r="IE49" s="13" t="s">
        <v>157</v>
      </c>
    </row>
    <row r="50" spans="1:239" s="13" customFormat="1" ht="15.75">
      <c r="A50" s="52">
        <v>38</v>
      </c>
      <c r="B50" s="60" t="s">
        <v>139</v>
      </c>
      <c r="C50" s="46" t="s">
        <v>84</v>
      </c>
      <c r="D50" s="47">
        <v>5</v>
      </c>
      <c r="E50" s="48" t="s">
        <v>157</v>
      </c>
      <c r="F50" s="49">
        <v>1107</v>
      </c>
      <c r="G50" s="53"/>
      <c r="H50" s="53"/>
      <c r="I50" s="54" t="s">
        <v>33</v>
      </c>
      <c r="J50" s="55">
        <f t="shared" si="0"/>
        <v>1</v>
      </c>
      <c r="K50" s="53" t="s">
        <v>34</v>
      </c>
      <c r="L50" s="53" t="s">
        <v>4</v>
      </c>
      <c r="M50" s="56"/>
      <c r="N50" s="57"/>
      <c r="O50" s="57"/>
      <c r="P50" s="58"/>
      <c r="Q50" s="57"/>
      <c r="R50" s="57"/>
      <c r="S50" s="58"/>
      <c r="T50" s="58"/>
      <c r="U50" s="58"/>
      <c r="V50" s="58"/>
      <c r="W50" s="58"/>
      <c r="X50" s="58"/>
      <c r="Y50" s="58"/>
      <c r="Z50" s="58"/>
      <c r="AA50" s="58"/>
      <c r="AB50" s="58"/>
      <c r="AC50" s="58"/>
      <c r="AD50" s="58"/>
      <c r="AE50" s="58"/>
      <c r="AF50" s="58"/>
      <c r="AG50" s="58"/>
      <c r="AH50" s="58"/>
      <c r="AI50" s="58"/>
      <c r="AJ50" s="58"/>
      <c r="AK50" s="58"/>
      <c r="AL50" s="58"/>
      <c r="AM50" s="58"/>
      <c r="AN50" s="58"/>
      <c r="AO50" s="58"/>
      <c r="AP50" s="58"/>
      <c r="AQ50" s="58"/>
      <c r="AR50" s="58"/>
      <c r="AS50" s="58"/>
      <c r="AT50" s="58"/>
      <c r="AU50" s="58"/>
      <c r="AV50" s="58"/>
      <c r="AW50" s="58"/>
      <c r="AX50" s="58"/>
      <c r="AY50" s="58"/>
      <c r="AZ50" s="58"/>
      <c r="BA50" s="50">
        <f t="shared" si="1"/>
        <v>5535</v>
      </c>
      <c r="BB50" s="59">
        <f t="shared" si="2"/>
        <v>5535</v>
      </c>
      <c r="BC50" s="51" t="str">
        <f t="shared" si="3"/>
        <v>INR  Five Thousand Five Hundred &amp; Thirty Five  Only</v>
      </c>
      <c r="HZ50" s="14"/>
      <c r="IA50" s="14">
        <v>38</v>
      </c>
      <c r="IB50" s="14" t="s">
        <v>139</v>
      </c>
      <c r="IC50" s="14" t="s">
        <v>84</v>
      </c>
      <c r="ID50" s="14">
        <v>5</v>
      </c>
      <c r="IE50" s="13" t="s">
        <v>157</v>
      </c>
    </row>
    <row r="51" spans="1:238" s="13" customFormat="1" ht="15" customHeight="1">
      <c r="A51" s="52">
        <v>39</v>
      </c>
      <c r="B51" s="60" t="s">
        <v>140</v>
      </c>
      <c r="C51" s="46" t="s">
        <v>85</v>
      </c>
      <c r="D51" s="75"/>
      <c r="E51" s="76"/>
      <c r="F51" s="76"/>
      <c r="G51" s="76"/>
      <c r="H51" s="76"/>
      <c r="I51" s="76"/>
      <c r="J51" s="76"/>
      <c r="K51" s="76"/>
      <c r="L51" s="76"/>
      <c r="M51" s="76"/>
      <c r="N51" s="76"/>
      <c r="O51" s="76"/>
      <c r="P51" s="76"/>
      <c r="Q51" s="76"/>
      <c r="R51" s="76"/>
      <c r="S51" s="76"/>
      <c r="T51" s="76"/>
      <c r="U51" s="76"/>
      <c r="V51" s="76"/>
      <c r="W51" s="76"/>
      <c r="X51" s="76"/>
      <c r="Y51" s="76"/>
      <c r="Z51" s="76"/>
      <c r="AA51" s="76"/>
      <c r="AB51" s="76"/>
      <c r="AC51" s="76"/>
      <c r="AD51" s="76"/>
      <c r="AE51" s="76"/>
      <c r="AF51" s="76"/>
      <c r="AG51" s="76"/>
      <c r="AH51" s="76"/>
      <c r="AI51" s="76"/>
      <c r="AJ51" s="76"/>
      <c r="AK51" s="76"/>
      <c r="AL51" s="76"/>
      <c r="AM51" s="76"/>
      <c r="AN51" s="76"/>
      <c r="AO51" s="76"/>
      <c r="AP51" s="76"/>
      <c r="AQ51" s="76"/>
      <c r="AR51" s="76"/>
      <c r="AS51" s="76"/>
      <c r="AT51" s="76"/>
      <c r="AU51" s="76"/>
      <c r="AV51" s="76"/>
      <c r="AW51" s="76"/>
      <c r="AX51" s="76"/>
      <c r="AY51" s="76"/>
      <c r="AZ51" s="76"/>
      <c r="BA51" s="76"/>
      <c r="BB51" s="76"/>
      <c r="BC51" s="77"/>
      <c r="HZ51" s="14"/>
      <c r="IA51" s="14">
        <v>39</v>
      </c>
      <c r="IB51" s="14" t="s">
        <v>140</v>
      </c>
      <c r="IC51" s="14" t="s">
        <v>85</v>
      </c>
      <c r="ID51" s="14"/>
    </row>
    <row r="52" spans="1:239" s="13" customFormat="1" ht="31.5">
      <c r="A52" s="52">
        <v>40</v>
      </c>
      <c r="B52" s="60" t="s">
        <v>141</v>
      </c>
      <c r="C52" s="46" t="s">
        <v>86</v>
      </c>
      <c r="D52" s="47">
        <v>5</v>
      </c>
      <c r="E52" s="48" t="s">
        <v>157</v>
      </c>
      <c r="F52" s="49">
        <v>305</v>
      </c>
      <c r="G52" s="53"/>
      <c r="H52" s="53"/>
      <c r="I52" s="54" t="s">
        <v>33</v>
      </c>
      <c r="J52" s="55">
        <f t="shared" si="0"/>
        <v>1</v>
      </c>
      <c r="K52" s="53" t="s">
        <v>34</v>
      </c>
      <c r="L52" s="53" t="s">
        <v>4</v>
      </c>
      <c r="M52" s="56"/>
      <c r="N52" s="57"/>
      <c r="O52" s="57"/>
      <c r="P52" s="58"/>
      <c r="Q52" s="57"/>
      <c r="R52" s="57"/>
      <c r="S52" s="58"/>
      <c r="T52" s="58"/>
      <c r="U52" s="58"/>
      <c r="V52" s="58"/>
      <c r="W52" s="58"/>
      <c r="X52" s="58"/>
      <c r="Y52" s="58"/>
      <c r="Z52" s="58"/>
      <c r="AA52" s="58"/>
      <c r="AB52" s="58"/>
      <c r="AC52" s="58"/>
      <c r="AD52" s="58"/>
      <c r="AE52" s="58"/>
      <c r="AF52" s="58"/>
      <c r="AG52" s="58"/>
      <c r="AH52" s="58"/>
      <c r="AI52" s="58"/>
      <c r="AJ52" s="58"/>
      <c r="AK52" s="58"/>
      <c r="AL52" s="58"/>
      <c r="AM52" s="58"/>
      <c r="AN52" s="58"/>
      <c r="AO52" s="58"/>
      <c r="AP52" s="58"/>
      <c r="AQ52" s="58"/>
      <c r="AR52" s="58"/>
      <c r="AS52" s="58"/>
      <c r="AT52" s="58"/>
      <c r="AU52" s="58"/>
      <c r="AV52" s="58"/>
      <c r="AW52" s="58"/>
      <c r="AX52" s="58"/>
      <c r="AY52" s="58"/>
      <c r="AZ52" s="58"/>
      <c r="BA52" s="50">
        <f t="shared" si="1"/>
        <v>1525</v>
      </c>
      <c r="BB52" s="59">
        <f t="shared" si="2"/>
        <v>1525</v>
      </c>
      <c r="BC52" s="51" t="str">
        <f t="shared" si="3"/>
        <v>INR  One Thousand Five Hundred &amp; Twenty Five  Only</v>
      </c>
      <c r="HZ52" s="14"/>
      <c r="IA52" s="14">
        <v>40</v>
      </c>
      <c r="IB52" s="14" t="s">
        <v>141</v>
      </c>
      <c r="IC52" s="14" t="s">
        <v>86</v>
      </c>
      <c r="ID52" s="14">
        <v>5</v>
      </c>
      <c r="IE52" s="13" t="s">
        <v>157</v>
      </c>
    </row>
    <row r="53" spans="1:239" s="13" customFormat="1" ht="15.75" customHeight="1">
      <c r="A53" s="52">
        <v>41</v>
      </c>
      <c r="B53" s="60" t="s">
        <v>142</v>
      </c>
      <c r="C53" s="46" t="s">
        <v>87</v>
      </c>
      <c r="D53" s="47">
        <v>10</v>
      </c>
      <c r="E53" s="48" t="s">
        <v>157</v>
      </c>
      <c r="F53" s="49">
        <v>419</v>
      </c>
      <c r="G53" s="53"/>
      <c r="H53" s="53"/>
      <c r="I53" s="54" t="s">
        <v>33</v>
      </c>
      <c r="J53" s="55">
        <f t="shared" si="0"/>
        <v>1</v>
      </c>
      <c r="K53" s="53" t="s">
        <v>34</v>
      </c>
      <c r="L53" s="53" t="s">
        <v>4</v>
      </c>
      <c r="M53" s="56"/>
      <c r="N53" s="57"/>
      <c r="O53" s="57"/>
      <c r="P53" s="58"/>
      <c r="Q53" s="57"/>
      <c r="R53" s="57"/>
      <c r="S53" s="58"/>
      <c r="T53" s="58"/>
      <c r="U53" s="58"/>
      <c r="V53" s="58"/>
      <c r="W53" s="58"/>
      <c r="X53" s="58"/>
      <c r="Y53" s="58"/>
      <c r="Z53" s="58"/>
      <c r="AA53" s="58"/>
      <c r="AB53" s="58"/>
      <c r="AC53" s="58"/>
      <c r="AD53" s="58"/>
      <c r="AE53" s="58"/>
      <c r="AF53" s="58"/>
      <c r="AG53" s="58"/>
      <c r="AH53" s="58"/>
      <c r="AI53" s="58"/>
      <c r="AJ53" s="58"/>
      <c r="AK53" s="58"/>
      <c r="AL53" s="58"/>
      <c r="AM53" s="58"/>
      <c r="AN53" s="58"/>
      <c r="AO53" s="58"/>
      <c r="AP53" s="58"/>
      <c r="AQ53" s="58"/>
      <c r="AR53" s="58"/>
      <c r="AS53" s="58"/>
      <c r="AT53" s="58"/>
      <c r="AU53" s="58"/>
      <c r="AV53" s="58"/>
      <c r="AW53" s="58"/>
      <c r="AX53" s="58"/>
      <c r="AY53" s="58"/>
      <c r="AZ53" s="58"/>
      <c r="BA53" s="50">
        <f t="shared" si="1"/>
        <v>4190</v>
      </c>
      <c r="BB53" s="59">
        <f t="shared" si="2"/>
        <v>4190</v>
      </c>
      <c r="BC53" s="51" t="str">
        <f t="shared" si="3"/>
        <v>INR  Four Thousand One Hundred &amp; Ninety  Only</v>
      </c>
      <c r="HZ53" s="14"/>
      <c r="IA53" s="14">
        <v>41</v>
      </c>
      <c r="IB53" s="14" t="s">
        <v>142</v>
      </c>
      <c r="IC53" s="14" t="s">
        <v>87</v>
      </c>
      <c r="ID53" s="14">
        <v>10</v>
      </c>
      <c r="IE53" s="13" t="s">
        <v>157</v>
      </c>
    </row>
    <row r="54" spans="1:238" s="13" customFormat="1" ht="66.75" customHeight="1">
      <c r="A54" s="52">
        <v>42</v>
      </c>
      <c r="B54" s="60" t="s">
        <v>143</v>
      </c>
      <c r="C54" s="46" t="s">
        <v>88</v>
      </c>
      <c r="D54" s="75"/>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7"/>
      <c r="HZ54" s="14"/>
      <c r="IA54" s="14">
        <v>42</v>
      </c>
      <c r="IB54" s="14" t="s">
        <v>143</v>
      </c>
      <c r="IC54" s="14" t="s">
        <v>88</v>
      </c>
      <c r="ID54" s="14"/>
    </row>
    <row r="55" spans="1:239" s="13" customFormat="1" ht="31.5">
      <c r="A55" s="52">
        <v>43</v>
      </c>
      <c r="B55" s="60" t="s">
        <v>144</v>
      </c>
      <c r="C55" s="46" t="s">
        <v>89</v>
      </c>
      <c r="D55" s="47">
        <v>5</v>
      </c>
      <c r="E55" s="48" t="s">
        <v>157</v>
      </c>
      <c r="F55" s="49">
        <v>979</v>
      </c>
      <c r="G55" s="53"/>
      <c r="H55" s="53"/>
      <c r="I55" s="54" t="s">
        <v>33</v>
      </c>
      <c r="J55" s="55">
        <f t="shared" si="0"/>
        <v>1</v>
      </c>
      <c r="K55" s="53" t="s">
        <v>34</v>
      </c>
      <c r="L55" s="53" t="s">
        <v>4</v>
      </c>
      <c r="M55" s="56"/>
      <c r="N55" s="57"/>
      <c r="O55" s="57"/>
      <c r="P55" s="58"/>
      <c r="Q55" s="57"/>
      <c r="R55" s="57"/>
      <c r="S55" s="58"/>
      <c r="T55" s="58"/>
      <c r="U55" s="58"/>
      <c r="V55" s="58"/>
      <c r="W55" s="58"/>
      <c r="X55" s="58"/>
      <c r="Y55" s="58"/>
      <c r="Z55" s="58"/>
      <c r="AA55" s="58"/>
      <c r="AB55" s="58"/>
      <c r="AC55" s="58"/>
      <c r="AD55" s="58"/>
      <c r="AE55" s="58"/>
      <c r="AF55" s="58"/>
      <c r="AG55" s="58"/>
      <c r="AH55" s="58"/>
      <c r="AI55" s="58"/>
      <c r="AJ55" s="58"/>
      <c r="AK55" s="58"/>
      <c r="AL55" s="58"/>
      <c r="AM55" s="58"/>
      <c r="AN55" s="58"/>
      <c r="AO55" s="58"/>
      <c r="AP55" s="58"/>
      <c r="AQ55" s="58"/>
      <c r="AR55" s="58"/>
      <c r="AS55" s="58"/>
      <c r="AT55" s="58"/>
      <c r="AU55" s="58"/>
      <c r="AV55" s="58"/>
      <c r="AW55" s="58"/>
      <c r="AX55" s="58"/>
      <c r="AY55" s="58"/>
      <c r="AZ55" s="58"/>
      <c r="BA55" s="50">
        <f t="shared" si="1"/>
        <v>4895</v>
      </c>
      <c r="BB55" s="59">
        <f t="shared" si="2"/>
        <v>4895</v>
      </c>
      <c r="BC55" s="51" t="str">
        <f t="shared" si="3"/>
        <v>INR  Four Thousand Eight Hundred &amp; Ninety Five  Only</v>
      </c>
      <c r="HZ55" s="14"/>
      <c r="IA55" s="14">
        <v>43</v>
      </c>
      <c r="IB55" s="14" t="s">
        <v>144</v>
      </c>
      <c r="IC55" s="14" t="s">
        <v>89</v>
      </c>
      <c r="ID55" s="14">
        <v>5</v>
      </c>
      <c r="IE55" s="13" t="s">
        <v>157</v>
      </c>
    </row>
    <row r="56" spans="1:239" s="13" customFormat="1" ht="15.75">
      <c r="A56" s="52">
        <v>44</v>
      </c>
      <c r="B56" s="60" t="s">
        <v>145</v>
      </c>
      <c r="C56" s="46" t="s">
        <v>90</v>
      </c>
      <c r="D56" s="47">
        <v>5</v>
      </c>
      <c r="E56" s="48" t="s">
        <v>157</v>
      </c>
      <c r="F56" s="49">
        <v>1443</v>
      </c>
      <c r="G56" s="53"/>
      <c r="H56" s="53"/>
      <c r="I56" s="54" t="s">
        <v>33</v>
      </c>
      <c r="J56" s="55">
        <f t="shared" si="0"/>
        <v>1</v>
      </c>
      <c r="K56" s="53" t="s">
        <v>34</v>
      </c>
      <c r="L56" s="53" t="s">
        <v>4</v>
      </c>
      <c r="M56" s="56"/>
      <c r="N56" s="57"/>
      <c r="O56" s="57"/>
      <c r="P56" s="58"/>
      <c r="Q56" s="57"/>
      <c r="R56" s="57"/>
      <c r="S56" s="58"/>
      <c r="T56" s="58"/>
      <c r="U56" s="58"/>
      <c r="V56" s="58"/>
      <c r="W56" s="58"/>
      <c r="X56" s="58"/>
      <c r="Y56" s="58"/>
      <c r="Z56" s="58"/>
      <c r="AA56" s="58"/>
      <c r="AB56" s="58"/>
      <c r="AC56" s="58"/>
      <c r="AD56" s="58"/>
      <c r="AE56" s="58"/>
      <c r="AF56" s="58"/>
      <c r="AG56" s="58"/>
      <c r="AH56" s="58"/>
      <c r="AI56" s="58"/>
      <c r="AJ56" s="58"/>
      <c r="AK56" s="58"/>
      <c r="AL56" s="58"/>
      <c r="AM56" s="58"/>
      <c r="AN56" s="58"/>
      <c r="AO56" s="58"/>
      <c r="AP56" s="58"/>
      <c r="AQ56" s="58"/>
      <c r="AR56" s="58"/>
      <c r="AS56" s="58"/>
      <c r="AT56" s="58"/>
      <c r="AU56" s="58"/>
      <c r="AV56" s="58"/>
      <c r="AW56" s="58"/>
      <c r="AX56" s="58"/>
      <c r="AY56" s="58"/>
      <c r="AZ56" s="58"/>
      <c r="BA56" s="50">
        <f t="shared" si="1"/>
        <v>7215</v>
      </c>
      <c r="BB56" s="59">
        <f t="shared" si="2"/>
        <v>7215</v>
      </c>
      <c r="BC56" s="51" t="str">
        <f t="shared" si="3"/>
        <v>INR  Seven Thousand Two Hundred &amp; Fifteen  Only</v>
      </c>
      <c r="HZ56" s="14"/>
      <c r="IA56" s="14">
        <v>44</v>
      </c>
      <c r="IB56" s="14" t="s">
        <v>145</v>
      </c>
      <c r="IC56" s="14" t="s">
        <v>90</v>
      </c>
      <c r="ID56" s="14">
        <v>5</v>
      </c>
      <c r="IE56" s="13" t="s">
        <v>157</v>
      </c>
    </row>
    <row r="57" spans="1:238" s="13" customFormat="1" ht="47.25">
      <c r="A57" s="52">
        <v>45</v>
      </c>
      <c r="B57" s="60" t="s">
        <v>146</v>
      </c>
      <c r="C57" s="46" t="s">
        <v>91</v>
      </c>
      <c r="D57" s="75"/>
      <c r="E57" s="76"/>
      <c r="F57" s="76"/>
      <c r="G57" s="76"/>
      <c r="H57" s="76"/>
      <c r="I57" s="76"/>
      <c r="J57" s="76"/>
      <c r="K57" s="76"/>
      <c r="L57" s="76"/>
      <c r="M57" s="76"/>
      <c r="N57" s="76"/>
      <c r="O57" s="76"/>
      <c r="P57" s="76"/>
      <c r="Q57" s="76"/>
      <c r="R57" s="76"/>
      <c r="S57" s="76"/>
      <c r="T57" s="76"/>
      <c r="U57" s="76"/>
      <c r="V57" s="76"/>
      <c r="W57" s="76"/>
      <c r="X57" s="76"/>
      <c r="Y57" s="76"/>
      <c r="Z57" s="76"/>
      <c r="AA57" s="76"/>
      <c r="AB57" s="76"/>
      <c r="AC57" s="76"/>
      <c r="AD57" s="76"/>
      <c r="AE57" s="76"/>
      <c r="AF57" s="76"/>
      <c r="AG57" s="76"/>
      <c r="AH57" s="76"/>
      <c r="AI57" s="76"/>
      <c r="AJ57" s="76"/>
      <c r="AK57" s="76"/>
      <c r="AL57" s="76"/>
      <c r="AM57" s="76"/>
      <c r="AN57" s="76"/>
      <c r="AO57" s="76"/>
      <c r="AP57" s="76"/>
      <c r="AQ57" s="76"/>
      <c r="AR57" s="76"/>
      <c r="AS57" s="76"/>
      <c r="AT57" s="76"/>
      <c r="AU57" s="76"/>
      <c r="AV57" s="76"/>
      <c r="AW57" s="76"/>
      <c r="AX57" s="76"/>
      <c r="AY57" s="76"/>
      <c r="AZ57" s="76"/>
      <c r="BA57" s="76"/>
      <c r="BB57" s="76"/>
      <c r="BC57" s="77"/>
      <c r="HZ57" s="14"/>
      <c r="IA57" s="14">
        <v>45</v>
      </c>
      <c r="IB57" s="14" t="s">
        <v>146</v>
      </c>
      <c r="IC57" s="14" t="s">
        <v>91</v>
      </c>
      <c r="ID57" s="14"/>
    </row>
    <row r="58" spans="1:239" s="13" customFormat="1" ht="15.75" customHeight="1">
      <c r="A58" s="52">
        <v>46</v>
      </c>
      <c r="B58" s="60" t="s">
        <v>147</v>
      </c>
      <c r="C58" s="46" t="s">
        <v>92</v>
      </c>
      <c r="D58" s="47">
        <v>5</v>
      </c>
      <c r="E58" s="48" t="s">
        <v>156</v>
      </c>
      <c r="F58" s="49">
        <v>160</v>
      </c>
      <c r="G58" s="53"/>
      <c r="H58" s="53"/>
      <c r="I58" s="54" t="s">
        <v>33</v>
      </c>
      <c r="J58" s="55">
        <f t="shared" si="0"/>
        <v>1</v>
      </c>
      <c r="K58" s="53" t="s">
        <v>34</v>
      </c>
      <c r="L58" s="53" t="s">
        <v>4</v>
      </c>
      <c r="M58" s="56"/>
      <c r="N58" s="57"/>
      <c r="O58" s="57"/>
      <c r="P58" s="58"/>
      <c r="Q58" s="57"/>
      <c r="R58" s="57"/>
      <c r="S58" s="58"/>
      <c r="T58" s="58"/>
      <c r="U58" s="58"/>
      <c r="V58" s="58"/>
      <c r="W58" s="58"/>
      <c r="X58" s="58"/>
      <c r="Y58" s="58"/>
      <c r="Z58" s="58"/>
      <c r="AA58" s="58"/>
      <c r="AB58" s="58"/>
      <c r="AC58" s="58"/>
      <c r="AD58" s="58"/>
      <c r="AE58" s="58"/>
      <c r="AF58" s="58"/>
      <c r="AG58" s="58"/>
      <c r="AH58" s="58"/>
      <c r="AI58" s="58"/>
      <c r="AJ58" s="58"/>
      <c r="AK58" s="58"/>
      <c r="AL58" s="58"/>
      <c r="AM58" s="58"/>
      <c r="AN58" s="58"/>
      <c r="AO58" s="58"/>
      <c r="AP58" s="58"/>
      <c r="AQ58" s="58"/>
      <c r="AR58" s="58"/>
      <c r="AS58" s="58"/>
      <c r="AT58" s="58"/>
      <c r="AU58" s="58"/>
      <c r="AV58" s="58"/>
      <c r="AW58" s="58"/>
      <c r="AX58" s="58"/>
      <c r="AY58" s="58"/>
      <c r="AZ58" s="58"/>
      <c r="BA58" s="50">
        <f t="shared" si="1"/>
        <v>800</v>
      </c>
      <c r="BB58" s="59">
        <f t="shared" si="2"/>
        <v>800</v>
      </c>
      <c r="BC58" s="51" t="str">
        <f t="shared" si="3"/>
        <v>INR  Eight Hundred    Only</v>
      </c>
      <c r="HZ58" s="14"/>
      <c r="IA58" s="14">
        <v>46</v>
      </c>
      <c r="IB58" s="14" t="s">
        <v>147</v>
      </c>
      <c r="IC58" s="14" t="s">
        <v>92</v>
      </c>
      <c r="ID58" s="14">
        <v>5</v>
      </c>
      <c r="IE58" s="13" t="s">
        <v>156</v>
      </c>
    </row>
    <row r="59" spans="1:239" s="13" customFormat="1" ht="15.75">
      <c r="A59" s="52">
        <v>47</v>
      </c>
      <c r="B59" s="60" t="s">
        <v>148</v>
      </c>
      <c r="C59" s="46" t="s">
        <v>93</v>
      </c>
      <c r="D59" s="47">
        <v>5</v>
      </c>
      <c r="E59" s="48" t="s">
        <v>156</v>
      </c>
      <c r="F59" s="49">
        <v>180</v>
      </c>
      <c r="G59" s="53"/>
      <c r="H59" s="53"/>
      <c r="I59" s="54" t="s">
        <v>33</v>
      </c>
      <c r="J59" s="55">
        <f t="shared" si="0"/>
        <v>1</v>
      </c>
      <c r="K59" s="53" t="s">
        <v>34</v>
      </c>
      <c r="L59" s="53" t="s">
        <v>4</v>
      </c>
      <c r="M59" s="56"/>
      <c r="N59" s="57"/>
      <c r="O59" s="57"/>
      <c r="P59" s="58"/>
      <c r="Q59" s="57"/>
      <c r="R59" s="57"/>
      <c r="S59" s="58"/>
      <c r="T59" s="58"/>
      <c r="U59" s="58"/>
      <c r="V59" s="58"/>
      <c r="W59" s="58"/>
      <c r="X59" s="58"/>
      <c r="Y59" s="58"/>
      <c r="Z59" s="58"/>
      <c r="AA59" s="58"/>
      <c r="AB59" s="58"/>
      <c r="AC59" s="58"/>
      <c r="AD59" s="58"/>
      <c r="AE59" s="58"/>
      <c r="AF59" s="58"/>
      <c r="AG59" s="58"/>
      <c r="AH59" s="58"/>
      <c r="AI59" s="58"/>
      <c r="AJ59" s="58"/>
      <c r="AK59" s="58"/>
      <c r="AL59" s="58"/>
      <c r="AM59" s="58"/>
      <c r="AN59" s="58"/>
      <c r="AO59" s="58"/>
      <c r="AP59" s="58"/>
      <c r="AQ59" s="58"/>
      <c r="AR59" s="58"/>
      <c r="AS59" s="58"/>
      <c r="AT59" s="58"/>
      <c r="AU59" s="58"/>
      <c r="AV59" s="58"/>
      <c r="AW59" s="58"/>
      <c r="AX59" s="58"/>
      <c r="AY59" s="58"/>
      <c r="AZ59" s="58"/>
      <c r="BA59" s="50">
        <f t="shared" si="1"/>
        <v>900</v>
      </c>
      <c r="BB59" s="59">
        <f t="shared" si="2"/>
        <v>900</v>
      </c>
      <c r="BC59" s="51" t="str">
        <f t="shared" si="3"/>
        <v>INR  Nine Hundred    Only</v>
      </c>
      <c r="HZ59" s="14"/>
      <c r="IA59" s="14">
        <v>47</v>
      </c>
      <c r="IB59" s="14" t="s">
        <v>148</v>
      </c>
      <c r="IC59" s="14" t="s">
        <v>93</v>
      </c>
      <c r="ID59" s="14">
        <v>5</v>
      </c>
      <c r="IE59" s="13" t="s">
        <v>156</v>
      </c>
    </row>
    <row r="60" spans="1:239" s="13" customFormat="1" ht="15.75">
      <c r="A60" s="52">
        <v>48</v>
      </c>
      <c r="B60" s="60" t="s">
        <v>149</v>
      </c>
      <c r="C60" s="46" t="s">
        <v>94</v>
      </c>
      <c r="D60" s="47">
        <v>10</v>
      </c>
      <c r="E60" s="48" t="s">
        <v>156</v>
      </c>
      <c r="F60" s="49">
        <v>230</v>
      </c>
      <c r="G60" s="53"/>
      <c r="H60" s="53"/>
      <c r="I60" s="54" t="s">
        <v>33</v>
      </c>
      <c r="J60" s="55">
        <f t="shared" si="0"/>
        <v>1</v>
      </c>
      <c r="K60" s="53" t="s">
        <v>34</v>
      </c>
      <c r="L60" s="53" t="s">
        <v>4</v>
      </c>
      <c r="M60" s="56"/>
      <c r="N60" s="57"/>
      <c r="O60" s="57"/>
      <c r="P60" s="58"/>
      <c r="Q60" s="57"/>
      <c r="R60" s="57"/>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0">
        <f t="shared" si="1"/>
        <v>2300</v>
      </c>
      <c r="BB60" s="59">
        <f t="shared" si="2"/>
        <v>2300</v>
      </c>
      <c r="BC60" s="51" t="str">
        <f t="shared" si="3"/>
        <v>INR  Two Thousand Three Hundred    Only</v>
      </c>
      <c r="HZ60" s="14"/>
      <c r="IA60" s="14">
        <v>48</v>
      </c>
      <c r="IB60" s="14" t="s">
        <v>149</v>
      </c>
      <c r="IC60" s="14" t="s">
        <v>94</v>
      </c>
      <c r="ID60" s="14">
        <v>10</v>
      </c>
      <c r="IE60" s="13" t="s">
        <v>156</v>
      </c>
    </row>
    <row r="61" spans="1:239" s="13" customFormat="1" ht="15.75">
      <c r="A61" s="52">
        <v>49</v>
      </c>
      <c r="B61" s="60" t="s">
        <v>150</v>
      </c>
      <c r="C61" s="46" t="s">
        <v>95</v>
      </c>
      <c r="D61" s="47">
        <v>61</v>
      </c>
      <c r="E61" s="48" t="s">
        <v>158</v>
      </c>
      <c r="F61" s="49">
        <v>800</v>
      </c>
      <c r="G61" s="53"/>
      <c r="H61" s="53"/>
      <c r="I61" s="54" t="s">
        <v>33</v>
      </c>
      <c r="J61" s="55">
        <f t="shared" si="0"/>
        <v>1</v>
      </c>
      <c r="K61" s="53" t="s">
        <v>34</v>
      </c>
      <c r="L61" s="53" t="s">
        <v>4</v>
      </c>
      <c r="M61" s="56"/>
      <c r="N61" s="57"/>
      <c r="O61" s="57"/>
      <c r="P61" s="58"/>
      <c r="Q61" s="57"/>
      <c r="R61" s="57"/>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0">
        <f t="shared" si="1"/>
        <v>48800</v>
      </c>
      <c r="BB61" s="59">
        <f t="shared" si="2"/>
        <v>48800</v>
      </c>
      <c r="BC61" s="51" t="str">
        <f t="shared" si="3"/>
        <v>INR  Forty Eight Thousand Eight Hundred    Only</v>
      </c>
      <c r="HZ61" s="14"/>
      <c r="IA61" s="14">
        <v>49</v>
      </c>
      <c r="IB61" s="14" t="s">
        <v>150</v>
      </c>
      <c r="IC61" s="14" t="s">
        <v>95</v>
      </c>
      <c r="ID61" s="14">
        <v>61</v>
      </c>
      <c r="IE61" s="13" t="s">
        <v>158</v>
      </c>
    </row>
    <row r="62" spans="1:239" s="13" customFormat="1" ht="66.75" customHeight="1">
      <c r="A62" s="52">
        <v>50</v>
      </c>
      <c r="B62" s="60" t="s">
        <v>151</v>
      </c>
      <c r="C62" s="46" t="s">
        <v>96</v>
      </c>
      <c r="D62" s="47">
        <v>1</v>
      </c>
      <c r="E62" s="48" t="s">
        <v>155</v>
      </c>
      <c r="F62" s="49">
        <v>68750</v>
      </c>
      <c r="G62" s="53"/>
      <c r="H62" s="53"/>
      <c r="I62" s="54" t="s">
        <v>33</v>
      </c>
      <c r="J62" s="55">
        <f t="shared" si="0"/>
        <v>1</v>
      </c>
      <c r="K62" s="53" t="s">
        <v>34</v>
      </c>
      <c r="L62" s="53" t="s">
        <v>4</v>
      </c>
      <c r="M62" s="56"/>
      <c r="N62" s="57"/>
      <c r="O62" s="57"/>
      <c r="P62" s="58"/>
      <c r="Q62" s="57"/>
      <c r="R62" s="57"/>
      <c r="S62" s="58"/>
      <c r="T62" s="58"/>
      <c r="U62" s="58"/>
      <c r="V62" s="58"/>
      <c r="W62" s="58"/>
      <c r="X62" s="58"/>
      <c r="Y62" s="58"/>
      <c r="Z62" s="58"/>
      <c r="AA62" s="58"/>
      <c r="AB62" s="58"/>
      <c r="AC62" s="58"/>
      <c r="AD62" s="58"/>
      <c r="AE62" s="58"/>
      <c r="AF62" s="58"/>
      <c r="AG62" s="58"/>
      <c r="AH62" s="58"/>
      <c r="AI62" s="58"/>
      <c r="AJ62" s="58"/>
      <c r="AK62" s="58"/>
      <c r="AL62" s="58"/>
      <c r="AM62" s="58"/>
      <c r="AN62" s="58"/>
      <c r="AO62" s="58"/>
      <c r="AP62" s="58"/>
      <c r="AQ62" s="58"/>
      <c r="AR62" s="58"/>
      <c r="AS62" s="58"/>
      <c r="AT62" s="58"/>
      <c r="AU62" s="58"/>
      <c r="AV62" s="58"/>
      <c r="AW62" s="58"/>
      <c r="AX62" s="58"/>
      <c r="AY62" s="58"/>
      <c r="AZ62" s="58"/>
      <c r="BA62" s="50">
        <f t="shared" si="1"/>
        <v>68750</v>
      </c>
      <c r="BB62" s="59">
        <f t="shared" si="2"/>
        <v>68750</v>
      </c>
      <c r="BC62" s="51" t="str">
        <f t="shared" si="3"/>
        <v>INR  Sixty Eight Thousand Seven Hundred &amp; Fifty  Only</v>
      </c>
      <c r="HZ62" s="14"/>
      <c r="IA62" s="14">
        <v>50</v>
      </c>
      <c r="IB62" s="14" t="s">
        <v>151</v>
      </c>
      <c r="IC62" s="14" t="s">
        <v>96</v>
      </c>
      <c r="ID62" s="14">
        <v>1</v>
      </c>
      <c r="IE62" s="13" t="s">
        <v>155</v>
      </c>
    </row>
    <row r="63" spans="1:239" s="13" customFormat="1" ht="15.75">
      <c r="A63" s="52">
        <v>51</v>
      </c>
      <c r="B63" s="63" t="s">
        <v>152</v>
      </c>
      <c r="C63" s="46" t="s">
        <v>97</v>
      </c>
      <c r="D63" s="47">
        <v>1</v>
      </c>
      <c r="E63" s="48" t="s">
        <v>159</v>
      </c>
      <c r="F63" s="49">
        <v>165000</v>
      </c>
      <c r="G63" s="53"/>
      <c r="H63" s="53"/>
      <c r="I63" s="54" t="s">
        <v>33</v>
      </c>
      <c r="J63" s="55">
        <f t="shared" si="0"/>
        <v>1</v>
      </c>
      <c r="K63" s="53" t="s">
        <v>34</v>
      </c>
      <c r="L63" s="53" t="s">
        <v>4</v>
      </c>
      <c r="M63" s="56"/>
      <c r="N63" s="57"/>
      <c r="O63" s="57"/>
      <c r="P63" s="58"/>
      <c r="Q63" s="57"/>
      <c r="R63" s="57"/>
      <c r="S63" s="58"/>
      <c r="T63" s="58"/>
      <c r="U63" s="58"/>
      <c r="V63" s="58"/>
      <c r="W63" s="58"/>
      <c r="X63" s="58"/>
      <c r="Y63" s="58"/>
      <c r="Z63" s="58"/>
      <c r="AA63" s="58"/>
      <c r="AB63" s="58"/>
      <c r="AC63" s="58"/>
      <c r="AD63" s="58"/>
      <c r="AE63" s="58"/>
      <c r="AF63" s="58"/>
      <c r="AG63" s="58"/>
      <c r="AH63" s="58"/>
      <c r="AI63" s="58"/>
      <c r="AJ63" s="58"/>
      <c r="AK63" s="58"/>
      <c r="AL63" s="58"/>
      <c r="AM63" s="58"/>
      <c r="AN63" s="58"/>
      <c r="AO63" s="58"/>
      <c r="AP63" s="58"/>
      <c r="AQ63" s="58"/>
      <c r="AR63" s="58"/>
      <c r="AS63" s="58"/>
      <c r="AT63" s="58"/>
      <c r="AU63" s="58"/>
      <c r="AV63" s="58"/>
      <c r="AW63" s="58"/>
      <c r="AX63" s="58"/>
      <c r="AY63" s="58"/>
      <c r="AZ63" s="58"/>
      <c r="BA63" s="50">
        <f>-ROUND(total_amount_ba($B$2,$D$2,D63,F63,J63,K63,M63),0)</f>
        <v>-165000</v>
      </c>
      <c r="BB63" s="59">
        <f t="shared" si="2"/>
        <v>-165000</v>
      </c>
      <c r="BC63" s="51" t="str">
        <f t="shared" si="3"/>
        <v>INR Minus  One Lakh Sixty Five Thousand    Only</v>
      </c>
      <c r="HZ63" s="14"/>
      <c r="IA63" s="14">
        <v>51</v>
      </c>
      <c r="IB63" s="14" t="s">
        <v>152</v>
      </c>
      <c r="IC63" s="14" t="s">
        <v>97</v>
      </c>
      <c r="ID63" s="14">
        <v>1</v>
      </c>
      <c r="IE63" s="13" t="s">
        <v>159</v>
      </c>
    </row>
    <row r="64" spans="1:238" s="13" customFormat="1" ht="31.5">
      <c r="A64" s="52">
        <v>52</v>
      </c>
      <c r="B64" s="60" t="s">
        <v>162</v>
      </c>
      <c r="C64" s="46" t="s">
        <v>98</v>
      </c>
      <c r="D64" s="75"/>
      <c r="E64" s="76"/>
      <c r="F64" s="76"/>
      <c r="G64" s="76"/>
      <c r="H64" s="76"/>
      <c r="I64" s="76"/>
      <c r="J64" s="76"/>
      <c r="K64" s="76"/>
      <c r="L64" s="76"/>
      <c r="M64" s="76"/>
      <c r="N64" s="76"/>
      <c r="O64" s="76"/>
      <c r="P64" s="76"/>
      <c r="Q64" s="76"/>
      <c r="R64" s="76"/>
      <c r="S64" s="76"/>
      <c r="T64" s="76"/>
      <c r="U64" s="76"/>
      <c r="V64" s="76"/>
      <c r="W64" s="76"/>
      <c r="X64" s="76"/>
      <c r="Y64" s="76"/>
      <c r="Z64" s="76"/>
      <c r="AA64" s="76"/>
      <c r="AB64" s="76"/>
      <c r="AC64" s="76"/>
      <c r="AD64" s="76"/>
      <c r="AE64" s="76"/>
      <c r="AF64" s="76"/>
      <c r="AG64" s="76"/>
      <c r="AH64" s="76"/>
      <c r="AI64" s="76"/>
      <c r="AJ64" s="76"/>
      <c r="AK64" s="76"/>
      <c r="AL64" s="76"/>
      <c r="AM64" s="76"/>
      <c r="AN64" s="76"/>
      <c r="AO64" s="76"/>
      <c r="AP64" s="76"/>
      <c r="AQ64" s="76"/>
      <c r="AR64" s="76"/>
      <c r="AS64" s="76"/>
      <c r="AT64" s="76"/>
      <c r="AU64" s="76"/>
      <c r="AV64" s="76"/>
      <c r="AW64" s="76"/>
      <c r="AX64" s="76"/>
      <c r="AY64" s="76"/>
      <c r="AZ64" s="76"/>
      <c r="BA64" s="76"/>
      <c r="BB64" s="76"/>
      <c r="BC64" s="77"/>
      <c r="HZ64" s="14"/>
      <c r="IA64" s="14">
        <v>52</v>
      </c>
      <c r="IB64" s="14" t="s">
        <v>162</v>
      </c>
      <c r="IC64" s="14" t="s">
        <v>98</v>
      </c>
      <c r="ID64" s="14"/>
    </row>
    <row r="65" spans="1:238" s="13" customFormat="1" ht="94.5">
      <c r="A65" s="52">
        <v>53</v>
      </c>
      <c r="B65" s="60" t="s">
        <v>161</v>
      </c>
      <c r="C65" s="46" t="s">
        <v>99</v>
      </c>
      <c r="D65" s="75"/>
      <c r="E65" s="76"/>
      <c r="F65" s="76"/>
      <c r="G65" s="76"/>
      <c r="H65" s="76"/>
      <c r="I65" s="76"/>
      <c r="J65" s="76"/>
      <c r="K65" s="76"/>
      <c r="L65" s="76"/>
      <c r="M65" s="76"/>
      <c r="N65" s="76"/>
      <c r="O65" s="76"/>
      <c r="P65" s="76"/>
      <c r="Q65" s="76"/>
      <c r="R65" s="76"/>
      <c r="S65" s="76"/>
      <c r="T65" s="76"/>
      <c r="U65" s="76"/>
      <c r="V65" s="76"/>
      <c r="W65" s="76"/>
      <c r="X65" s="76"/>
      <c r="Y65" s="76"/>
      <c r="Z65" s="76"/>
      <c r="AA65" s="76"/>
      <c r="AB65" s="76"/>
      <c r="AC65" s="76"/>
      <c r="AD65" s="76"/>
      <c r="AE65" s="76"/>
      <c r="AF65" s="76"/>
      <c r="AG65" s="76"/>
      <c r="AH65" s="76"/>
      <c r="AI65" s="76"/>
      <c r="AJ65" s="76"/>
      <c r="AK65" s="76"/>
      <c r="AL65" s="76"/>
      <c r="AM65" s="76"/>
      <c r="AN65" s="76"/>
      <c r="AO65" s="76"/>
      <c r="AP65" s="76"/>
      <c r="AQ65" s="76"/>
      <c r="AR65" s="76"/>
      <c r="AS65" s="76"/>
      <c r="AT65" s="76"/>
      <c r="AU65" s="76"/>
      <c r="AV65" s="76"/>
      <c r="AW65" s="76"/>
      <c r="AX65" s="76"/>
      <c r="AY65" s="76"/>
      <c r="AZ65" s="76"/>
      <c r="BA65" s="76"/>
      <c r="BB65" s="76"/>
      <c r="BC65" s="77"/>
      <c r="HZ65" s="14"/>
      <c r="IA65" s="14">
        <v>53</v>
      </c>
      <c r="IB65" s="14" t="s">
        <v>161</v>
      </c>
      <c r="IC65" s="14" t="s">
        <v>99</v>
      </c>
      <c r="ID65" s="14"/>
    </row>
    <row r="66" spans="1:239" s="13" customFormat="1" ht="31.5">
      <c r="A66" s="52">
        <v>54</v>
      </c>
      <c r="B66" s="60" t="s">
        <v>153</v>
      </c>
      <c r="C66" s="46" t="s">
        <v>100</v>
      </c>
      <c r="D66" s="47">
        <v>36</v>
      </c>
      <c r="E66" s="48" t="s">
        <v>160</v>
      </c>
      <c r="F66" s="49">
        <v>18666</v>
      </c>
      <c r="G66" s="53"/>
      <c r="H66" s="53"/>
      <c r="I66" s="54" t="s">
        <v>33</v>
      </c>
      <c r="J66" s="55">
        <f t="shared" si="0"/>
        <v>1</v>
      </c>
      <c r="K66" s="53" t="s">
        <v>34</v>
      </c>
      <c r="L66" s="53" t="s">
        <v>4</v>
      </c>
      <c r="M66" s="56"/>
      <c r="N66" s="57"/>
      <c r="O66" s="57"/>
      <c r="P66" s="58"/>
      <c r="Q66" s="57"/>
      <c r="R66" s="57"/>
      <c r="S66" s="58"/>
      <c r="T66" s="58"/>
      <c r="U66" s="58"/>
      <c r="V66" s="58"/>
      <c r="W66" s="58"/>
      <c r="X66" s="58"/>
      <c r="Y66" s="58"/>
      <c r="Z66" s="58"/>
      <c r="AA66" s="58"/>
      <c r="AB66" s="58"/>
      <c r="AC66" s="58"/>
      <c r="AD66" s="58"/>
      <c r="AE66" s="58"/>
      <c r="AF66" s="58"/>
      <c r="AG66" s="58"/>
      <c r="AH66" s="58"/>
      <c r="AI66" s="58"/>
      <c r="AJ66" s="58"/>
      <c r="AK66" s="58"/>
      <c r="AL66" s="58"/>
      <c r="AM66" s="58"/>
      <c r="AN66" s="58"/>
      <c r="AO66" s="58"/>
      <c r="AP66" s="58"/>
      <c r="AQ66" s="58"/>
      <c r="AR66" s="58"/>
      <c r="AS66" s="58"/>
      <c r="AT66" s="58"/>
      <c r="AU66" s="58"/>
      <c r="AV66" s="58"/>
      <c r="AW66" s="58"/>
      <c r="AX66" s="58"/>
      <c r="AY66" s="58"/>
      <c r="AZ66" s="58"/>
      <c r="BA66" s="50">
        <f t="shared" si="1"/>
        <v>671976</v>
      </c>
      <c r="BB66" s="59">
        <f t="shared" si="2"/>
        <v>671976</v>
      </c>
      <c r="BC66" s="51" t="str">
        <f t="shared" si="3"/>
        <v>INR  Six Lakh Seventy One Thousand Nine Hundred &amp; Seventy Six  Only</v>
      </c>
      <c r="HZ66" s="14"/>
      <c r="IA66" s="14">
        <v>54</v>
      </c>
      <c r="IB66" s="14" t="s">
        <v>153</v>
      </c>
      <c r="IC66" s="14" t="s">
        <v>100</v>
      </c>
      <c r="ID66" s="14">
        <v>36</v>
      </c>
      <c r="IE66" s="13" t="s">
        <v>160</v>
      </c>
    </row>
    <row r="67" spans="1:237" ht="37.5">
      <c r="A67" s="20" t="s">
        <v>35</v>
      </c>
      <c r="B67" s="24"/>
      <c r="C67" s="25"/>
      <c r="D67" s="29"/>
      <c r="E67" s="29"/>
      <c r="F67" s="29"/>
      <c r="G67" s="29"/>
      <c r="H67" s="30"/>
      <c r="I67" s="30"/>
      <c r="J67" s="30"/>
      <c r="K67" s="30"/>
      <c r="L67" s="31"/>
      <c r="M67" s="32"/>
      <c r="N67" s="32"/>
      <c r="O67" s="32"/>
      <c r="P67" s="32"/>
      <c r="Q67" s="32"/>
      <c r="R67" s="32"/>
      <c r="S67" s="32"/>
      <c r="T67" s="32"/>
      <c r="U67" s="32"/>
      <c r="V67" s="32"/>
      <c r="W67" s="32"/>
      <c r="X67" s="32"/>
      <c r="Y67" s="32"/>
      <c r="Z67" s="32"/>
      <c r="AA67" s="32"/>
      <c r="AB67" s="32"/>
      <c r="AC67" s="32"/>
      <c r="AD67" s="32"/>
      <c r="AE67" s="32"/>
      <c r="AF67" s="32"/>
      <c r="AG67" s="32"/>
      <c r="AH67" s="32"/>
      <c r="AI67" s="32"/>
      <c r="AJ67" s="32"/>
      <c r="AK67" s="32"/>
      <c r="AL67" s="32"/>
      <c r="AM67" s="32"/>
      <c r="AN67" s="32"/>
      <c r="AO67" s="32"/>
      <c r="AP67" s="32"/>
      <c r="AQ67" s="32"/>
      <c r="AR67" s="32"/>
      <c r="AS67" s="32"/>
      <c r="AT67" s="32"/>
      <c r="AU67" s="32"/>
      <c r="AV67" s="32"/>
      <c r="AW67" s="32"/>
      <c r="AX67" s="32"/>
      <c r="AY67" s="32"/>
      <c r="AZ67" s="32"/>
      <c r="BA67" s="33">
        <f>SUM(BA14:BA66)</f>
        <v>3881601</v>
      </c>
      <c r="BB67" s="34" t="e">
        <f>SUM(#REF!)</f>
        <v>#REF!</v>
      </c>
      <c r="BC67" s="35" t="str">
        <f>SpellNumber(L67,BA67)</f>
        <v>  Thirty Eight Lakh Eighty One Thousand Six Hundred &amp; One  Only</v>
      </c>
      <c r="IA67" s="3" t="s">
        <v>35</v>
      </c>
      <c r="IC67" s="3">
        <v>29911889</v>
      </c>
    </row>
    <row r="68" spans="1:237" ht="36.75" customHeight="1">
      <c r="A68" s="19" t="s">
        <v>36</v>
      </c>
      <c r="B68" s="26"/>
      <c r="C68" s="27"/>
      <c r="D68" s="36"/>
      <c r="E68" s="37" t="s">
        <v>41</v>
      </c>
      <c r="F68" s="28"/>
      <c r="G68" s="38"/>
      <c r="H68" s="39"/>
      <c r="I68" s="39"/>
      <c r="J68" s="39"/>
      <c r="K68" s="40"/>
      <c r="L68" s="41"/>
      <c r="M68" s="42"/>
      <c r="N68" s="32"/>
      <c r="O68" s="32"/>
      <c r="P68" s="32"/>
      <c r="Q68" s="32"/>
      <c r="R68" s="32"/>
      <c r="S68" s="32"/>
      <c r="T68" s="32"/>
      <c r="U68" s="32"/>
      <c r="V68" s="32"/>
      <c r="W68" s="32"/>
      <c r="X68" s="32"/>
      <c r="Y68" s="32"/>
      <c r="Z68" s="32"/>
      <c r="AA68" s="32"/>
      <c r="AB68" s="32"/>
      <c r="AC68" s="32"/>
      <c r="AD68" s="32"/>
      <c r="AE68" s="32"/>
      <c r="AF68" s="32"/>
      <c r="AG68" s="32"/>
      <c r="AH68" s="32"/>
      <c r="AI68" s="32"/>
      <c r="AJ68" s="32"/>
      <c r="AK68" s="32"/>
      <c r="AL68" s="32"/>
      <c r="AM68" s="32"/>
      <c r="AN68" s="32"/>
      <c r="AO68" s="32"/>
      <c r="AP68" s="32"/>
      <c r="AQ68" s="32"/>
      <c r="AR68" s="32"/>
      <c r="AS68" s="32"/>
      <c r="AT68" s="32"/>
      <c r="AU68" s="32"/>
      <c r="AV68" s="32"/>
      <c r="AW68" s="32"/>
      <c r="AX68" s="32"/>
      <c r="AY68" s="32"/>
      <c r="AZ68" s="32"/>
      <c r="BA68" s="43">
        <f>IF(ISBLANK(F68),0,IF(E68="Excess (+)",ROUND(BA67+(BA67*F68),0),IF(E68="Less (-)",ROUND(BA67+(BA67*F68*(-1)),0),IF(E68="At Par",BA67,0))))</f>
        <v>0</v>
      </c>
      <c r="BB68" s="44">
        <f>ROUND(BA68,0)</f>
        <v>0</v>
      </c>
      <c r="BC68" s="45" t="str">
        <f>SpellNumber($E$2,BB68)</f>
        <v>INR Zero Only</v>
      </c>
      <c r="IA68" s="3" t="s">
        <v>36</v>
      </c>
      <c r="IC68" s="3" t="s">
        <v>46</v>
      </c>
    </row>
    <row r="69" spans="1:237" ht="33.75" customHeight="1">
      <c r="A69" s="17" t="s">
        <v>37</v>
      </c>
      <c r="B69" s="17"/>
      <c r="C69" s="64" t="str">
        <f>BC68</f>
        <v>INR Zero Only</v>
      </c>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6"/>
      <c r="IA69" s="3" t="s">
        <v>37</v>
      </c>
      <c r="IC69" s="3" t="s">
        <v>45</v>
      </c>
    </row>
  </sheetData>
  <sheetProtection password="D850" sheet="1"/>
  <autoFilter ref="A11:BC69"/>
  <mergeCells count="27">
    <mergeCell ref="D44:BC44"/>
    <mergeCell ref="D14:BC14"/>
    <mergeCell ref="D16:BC16"/>
    <mergeCell ref="D17:BC17"/>
    <mergeCell ref="D25:BC25"/>
    <mergeCell ref="D26:BC26"/>
    <mergeCell ref="D27:BC27"/>
    <mergeCell ref="D51:BC51"/>
    <mergeCell ref="D54:BC54"/>
    <mergeCell ref="D57:BC57"/>
    <mergeCell ref="D64:BC64"/>
    <mergeCell ref="D65:BC65"/>
    <mergeCell ref="D28:BC28"/>
    <mergeCell ref="D38:BC38"/>
    <mergeCell ref="D40:BC40"/>
    <mergeCell ref="D41:BC41"/>
    <mergeCell ref="D43:BC43"/>
    <mergeCell ref="C69:BC69"/>
    <mergeCell ref="A1:L1"/>
    <mergeCell ref="A4:BC4"/>
    <mergeCell ref="A5:BC5"/>
    <mergeCell ref="A6:BC6"/>
    <mergeCell ref="A7:BC7"/>
    <mergeCell ref="B8:BC8"/>
    <mergeCell ref="A9:BC9"/>
    <mergeCell ref="D13:BC13"/>
    <mergeCell ref="D48:BC48"/>
  </mergeCells>
  <dataValidations count="19">
    <dataValidation type="list" allowBlank="1" showErrorMessage="1" sqref="E68">
      <formula1>"Select,Excess (+),Less (-)"</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68">
      <formula1>0</formula1>
      <formula2>99.9</formula2>
    </dataValidation>
    <dataValidation type="list" allowBlank="1" showErrorMessage="1" sqref="K15 K18:K24 K29:K37 K39 K42 K45:K47 K49:K50 K52:K53 K55:K56 K58:K63 K66">
      <formula1>"Partial Conversion,Full Conversion"</formula1>
    </dataValidation>
    <dataValidation type="list" allowBlank="1" showErrorMessage="1" sqref="C2">
      <formula1>"Normal,SingleWindow,Alternate"</formula1>
    </dataValidation>
    <dataValidation type="list" allowBlank="1" showErrorMessage="1" sqref="B2">
      <formula1>"Item Rate,Percentage,Item Wise"</formula1>
    </dataValidation>
    <dataValidation type="list" allowBlank="1" showErrorMessage="1" sqref="D2">
      <formula1>"INR Only,INR and Other Currency"</formula1>
    </dataValidation>
    <dataValidation type="list" allowBlank="1" showInputMessage="1" showErrorMessage="1" sqref="L69 L48 L49 L50 L51 L52 L53 L54 L55 L56 L57 L58 L59 L60 L61 L62 L63 L64 L13 L14 L15 L16 L17 L18 L19 L20 L21 L22 L23 L24 L25 L26 L27 L28 L29 L30 L31 L32 L33 L34 L35 L36 L37 L38 L39 L40 L41 L42 L43 L44 L45 L46 L47 L66 L65">
      <formula1>"INR"</formula1>
    </dataValidation>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68">
      <formula1>IF(E68="Select",-1,IF(E68="At Par",0,0))</formula1>
      <formula2>IF(E68="Select",-1,IF(E68="At Par",0,0.99))</formula2>
    </dataValidation>
    <dataValidation type="decimal" allowBlank="1" showInputMessage="1" showErrorMessage="1" promptTitle="Rate Entry" prompt="Please enter the Basic Price in Rupees for this item. " errorTitle="Invaid Entry" error="Only Numeric Values are allowed. " sqref="G15:H15 G18:H24 G29:H37 G39:H39 G42:H42 G45:H47 G49:H50 G52:H53 G55:H56 G58:H63 G66:H66">
      <formula1>0</formula1>
      <formula2>999999999999999</formula2>
    </dataValidation>
    <dataValidation allowBlank="1" showInputMessage="1" showErrorMessage="1" promptTitle="Addition / Deduction" prompt="Please Choose the correct One" sqref="J15 J18:J24 J29:J37 J39 J42 J45:J47 J49:J50 J52:J53 J55:J56 J58:J63 J66"/>
    <dataValidation type="list" showErrorMessage="1" sqref="I15 I18:I24 I29:I37 I39 I42 I45:I47 I49:I50 I52:I53 I55:I56 I58:I63 I66">
      <formula1>"Excess(+),Less(-)"</formula1>
    </dataValidation>
    <dataValidation type="decimal" allowBlank="1" showInputMessage="1" showErrorMessage="1" promptTitle="Rate Entry" prompt="Please enter the Other Taxes2 in Rupees for this item. " errorTitle="Invaid Entry" error="Only Numeric Values are allowed. " sqref="N15:O15 N18:O24 N29:O37 N39:O39 N42:O42 N45:O47 N49:O50 N52:O53 N55:O56 N58:O63 N66:O66">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5 R18:R24 R29:R37 R39 R42 R45:R47 R49:R50 R52:R53 R55:R56 R58:R63 R66">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5 Q18:Q24 Q29:Q37 Q39 Q42 Q45:Q47 Q49:Q50 Q52:Q53 Q55:Q56 Q58:Q63 Q66">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5 M18:M24 M29:M37 M39 M42 M45:M47 M49:M50 M52:M53 M55:M56 M58:M63 M66">
      <formula1>0</formula1>
      <formula2>999999999999999</formula2>
    </dataValidation>
    <dataValidation type="decimal" allowBlank="1" showInputMessage="1" showErrorMessage="1" promptTitle="Quantity" prompt="Please enter the Quantity for this item. " errorTitle="Invalid Entry" error="Only Numeric Values are allowed. " sqref="D15 D18:D24 D29:D37 D39 D42 D45:D47 D49:D50 D52:D53 D55:D56 D58:D63 D66">
      <formula1>0</formula1>
      <formula2>999999999999999</formula2>
    </dataValidation>
    <dataValidation type="decimal" allowBlank="1" showInputMessage="1" showErrorMessage="1" promptTitle="Estimated Rate" prompt="Please enter the Rate for this item. " errorTitle="Invalid Entry" error="Only Numeric Values are allowed. " sqref="F15 F18:F24 F29:F37 F39 F42 F45:F47 F49:F50 F52:F53 F55:F56 F58:F63 F66">
      <formula1>0</formula1>
      <formula2>999999999999999</formula2>
    </dataValidation>
    <dataValidation type="list" allowBlank="1" showErrorMessage="1" sqref="D13:D14 D16:D17 D25:D28 D38 D40:D41 D48 D51 D54 D57 D64:D65 D43:D44">
      <formula1>"Partial Conversion,Full Conversion"</formula1>
      <formula2>0</formula2>
    </dataValidation>
    <dataValidation allowBlank="1" showInputMessage="1" showErrorMessage="1" promptTitle="Itemcode/Make" prompt="Please enter text" sqref="C13:C66"/>
  </dataValidations>
  <printOptions/>
  <pageMargins left="0.45" right="0.2" top="0.25" bottom="0.25" header="0.511805555555556" footer="0.511805555555556"/>
  <pageSetup fitToHeight="0" fitToWidth="1" horizontalDpi="300" verticalDpi="300" orientation="portrait" paperSize="9" scale="48"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F4" sqref="F4"/>
    </sheetView>
  </sheetViews>
  <sheetFormatPr defaultColWidth="9.140625" defaultRowHeight="15"/>
  <sheetData>
    <row r="6" spans="5:11" ht="15">
      <c r="E6" s="78" t="s">
        <v>38</v>
      </c>
      <c r="F6" s="78"/>
      <c r="G6" s="78"/>
      <c r="H6" s="78"/>
      <c r="I6" s="78"/>
      <c r="J6" s="78"/>
      <c r="K6" s="78"/>
    </row>
    <row r="7" spans="5:11" ht="15">
      <c r="E7" s="79"/>
      <c r="F7" s="79"/>
      <c r="G7" s="79"/>
      <c r="H7" s="79"/>
      <c r="I7" s="79"/>
      <c r="J7" s="79"/>
      <c r="K7" s="79"/>
    </row>
    <row r="8" spans="5:11" ht="15">
      <c r="E8" s="79"/>
      <c r="F8" s="79"/>
      <c r="G8" s="79"/>
      <c r="H8" s="79"/>
      <c r="I8" s="79"/>
      <c r="J8" s="79"/>
      <c r="K8" s="79"/>
    </row>
    <row r="9" spans="5:11" ht="15">
      <c r="E9" s="79"/>
      <c r="F9" s="79"/>
      <c r="G9" s="79"/>
      <c r="H9" s="79"/>
      <c r="I9" s="79"/>
      <c r="J9" s="79"/>
      <c r="K9" s="79"/>
    </row>
    <row r="10" spans="5:11" ht="15">
      <c r="E10" s="79"/>
      <c r="F10" s="79"/>
      <c r="G10" s="79"/>
      <c r="H10" s="79"/>
      <c r="I10" s="79"/>
      <c r="J10" s="79"/>
      <c r="K10" s="79"/>
    </row>
    <row r="11" spans="5:11" ht="15">
      <c r="E11" s="79"/>
      <c r="F11" s="79"/>
      <c r="G11" s="79"/>
      <c r="H11" s="79"/>
      <c r="I11" s="79"/>
      <c r="J11" s="79"/>
      <c r="K11" s="79"/>
    </row>
    <row r="12" spans="5:11" ht="15">
      <c r="E12" s="79"/>
      <c r="F12" s="79"/>
      <c r="G12" s="79"/>
      <c r="H12" s="79"/>
      <c r="I12" s="79"/>
      <c r="J12" s="79"/>
      <c r="K12" s="79"/>
    </row>
    <row r="13" spans="5:11" ht="15">
      <c r="E13" s="79"/>
      <c r="F13" s="79"/>
      <c r="G13" s="79"/>
      <c r="H13" s="79"/>
      <c r="I13" s="79"/>
      <c r="J13" s="79"/>
      <c r="K13" s="79"/>
    </row>
    <row r="14" spans="5:11" ht="15">
      <c r="E14" s="79"/>
      <c r="F14" s="79"/>
      <c r="G14" s="79"/>
      <c r="H14" s="79"/>
      <c r="I14" s="79"/>
      <c r="J14" s="79"/>
      <c r="K14" s="7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DOIP Office</cp:lastModifiedBy>
  <cp:lastPrinted>2024-03-22T08:09:38Z</cp:lastPrinted>
  <dcterms:created xsi:type="dcterms:W3CDTF">2009-01-30T06:42:42Z</dcterms:created>
  <dcterms:modified xsi:type="dcterms:W3CDTF">2024-03-22T11:08:53Z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