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'BoQ1'!$A$11:$BC$202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<sst xmlns="http://schemas.openxmlformats.org/spreadsheetml/2006/main" count="1097" uniqueCount="462">
  <si>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</si>
  <si>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</si>
  <si>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</si>
  <si>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</si>
  <si>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</si>
  <si>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</si>
  <si>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</si>
  <si>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</si>
  <si>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</si>
  <si>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</si>
  <si>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</si>
  <si>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</si>
  <si>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</si>
  <si>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</si>
  <si>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</si>
  <si>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</si>
  <si>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</si>
  <si>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</si>
  <si>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</si>
  <si>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</si>
  <si>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</si>
  <si>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</si>
  <si>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</si>
  <si>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</si>
  <si>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</si>
  <si>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</si>
  <si>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</si>
  <si>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</si>
  <si>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</si>
  <si>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</si>
  <si>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</si>
  <si>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</si>
  <si>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</si>
  <si>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</si>
  <si>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</si>
  <si>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</si>
  <si>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</si>
  <si>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</si>
  <si>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</si>
  <si>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</si>
  <si>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</si>
  <si>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</si>
  <si>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</si>
  <si>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</si>
  <si>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</si>
  <si>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</si>
  <si>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</si>
  <si>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</si>
  <si>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</si>
  <si>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</si>
  <si>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</si>
  <si>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</si>
  <si>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</si>
  <si>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</si>
  <si>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</si>
  <si>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</si>
  <si>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</si>
  <si>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</si>
  <si>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</si>
  <si>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</si>
  <si>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</si>
  <si>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</si>
  <si>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</si>
  <si>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</si>
  <si>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</si>
  <si>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</si>
  <si>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</si>
  <si>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</si>
  <si>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</si>
  <si>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</si>
  <si>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</si>
  <si>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</si>
  <si>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</si>
  <si>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</si>
  <si>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</si>
  <si>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</si>
  <si>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</si>
  <si>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</si>
  <si>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</si>
  <si>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</si>
  <si>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</si>
  <si>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</si>
  <si>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</si>
  <si>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</si>
  <si>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</si>
  <si>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</si>
  <si>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</si>
  <si>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</si>
  <si>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</si>
  <si>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</si>
  <si>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</si>
  <si>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</si>
  <si>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</si>
  <si>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</si>
  <si>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</si>
  <si>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</si>
  <si>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</si>
  <si>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</si>
  <si>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</si>
  <si>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</si>
  <si>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</si>
  <si>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</si>
  <si>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</si>
  <si>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</si>
  <si>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</si>
  <si>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</si>
  <si>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</si>
  <si>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</si>
  <si>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</si>
  <si>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</si>
  <si>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</si>
  <si>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</si>
  <si>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</si>
  <si>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</si>
  <si>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</si>
  <si>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</si>
  <si>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</si>
  <si>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</si>
  <si>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</si>
  <si>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</si>
  <si>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</si>
  <si>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</si>
  <si>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</si>
  <si>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</si>
  <si>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</si>
  <si>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</si>
  <si>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</si>
  <si>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</si>
  <si>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</si>
  <si>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</si>
  <si>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</si>
  <si>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</si>
  <si>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</si>
  <si>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</si>
  <si>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</si>
  <si>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</si>
  <si>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</si>
  <si>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</si>
  <si>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</si>
  <si>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</si>
  <si>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</si>
  <si>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</si>
  <si>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</si>
  <si>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</si>
  <si>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</si>
  <si>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</si>
  <si>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</si>
  <si>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</si>
  <si>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</si>
  <si>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</si>
  <si>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</si>
  <si>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</si>
  <si>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</si>
  <si>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</si>
  <si>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</si>
  <si>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</si>
  <si>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</si>
  <si>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</si>
  <si>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</si>
  <si>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</si>
  <si>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</si>
  <si>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</si>
  <si>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</si>
  <si>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</si>
  <si>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</si>
  <si>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</si>
  <si>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</si>
  <si>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</si>
  <si>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</si>
  <si>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</si>
  <si>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</si>
  <si>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</si>
  <si>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</si>
  <si>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</si>
  <si>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</si>
  <si>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</si>
  <si>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</si>
  <si>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</si>
  <si>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</si>
  <si>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</si>
  <si>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</si>
  <si>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</si>
  <si>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</si>
  <si>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</si>
  <si>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</si>
  <si>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</si>
  <si>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</si>
  <si>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</si>
  <si>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</si>
  <si>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</si>
  <si>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</si>
  <si>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</si>
  <si>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</si>
  <si>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</si>
  <si>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</si>
  <si>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</si>
  <si>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</si>
  <si>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</si>
  <si>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</si>
  <si>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</si>
  <si>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</si>
  <si>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</si>
  <si>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</si>
  <si>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</si>
  <si>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</si>
  <si>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</si>
  <si>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</si>
  <si>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</si>
  <si>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</si>
  <si>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</si>
  <si>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</si>
  <si>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</si>
  <si>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</si>
  <si>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</si>
  <si>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</si>
  <si>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</si>
  <si>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</si>
  <si>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</si>
  <si>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</si>
  <si>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</si>
  <si>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</si>
  <si>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</si>
  <si>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</si>
  <si>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</si>
  <si>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</si>
  <si>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</si>
  <si>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</si>
  <si>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</si>
  <si>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</si>
  <si>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</si>
  <si>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</si>
  <si>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</si>
  <si>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</si>
  <si>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</si>
  <si>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</si>
  <si>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</si>
  <si>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</si>
  <si>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</si>
  <si>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</si>
  <si>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</si>
  <si>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</si>
  <si>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</si>
  <si>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</si>
  <si>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</si>
  <si>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</si>
  <si>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</si>
  <si>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</si>
  <si>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</si>
  <si>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</si>
  <si>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</si>
  <si>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</si>
  <si>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</si>
  <si>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</si>
  <si>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</si>
  <si>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</si>
  <si>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</si>
  <si>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</si>
  <si>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</si>
  <si>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</si>
  <si>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</si>
  <si>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</si>
  <si>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</si>
  <si>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</si>
  <si>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</si>
  <si>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</si>
  <si>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</si>
  <si>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</si>
  <si>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</si>
  <si>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</si>
  <si>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</si>
  <si>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</si>
  <si>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</si>
  <si>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</si>
  <si>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</si>
  <si>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</si>
  <si>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</si>
  <si>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</si>
  <si>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</si>
  <si>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</si>
  <si>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</si>
  <si>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</si>
  <si>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</si>
  <si>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</si>
  <si>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</si>
  <si>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</si>
  <si>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</si>
  <si>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</si>
  <si>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</si>
  <si>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</si>
  <si>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</si>
  <si>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</si>
  <si>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</si>
  <si>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</si>
  <si>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</si>
  <si>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</si>
  <si>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</si>
  <si>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</si>
  <si>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Steel reinforcement for R.C.C. work including straightening, cutting, bending, placing in position and binding all complete upto plinth level.</t>
  </si>
  <si>
    <t>Brick work with common burnt clay modular bricks of class designation 7.5 in foundation and plinth in:</t>
  </si>
  <si>
    <t>Cement Mortar 1:6 (1 cement : 6 coarse sand).</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</si>
  <si>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</si>
  <si>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</si>
  <si>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</si>
  <si>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</si>
  <si>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</si>
  <si>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</si>
  <si>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</si>
  <si>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</si>
  <si>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</si>
  <si>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</si>
  <si>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</si>
  <si>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</si>
  <si>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</si>
  <si>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</si>
  <si>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</si>
  <si>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</si>
  <si>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</si>
  <si>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</si>
  <si>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</si>
  <si>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</si>
  <si>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</si>
  <si>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</si>
  <si>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</si>
  <si>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(One or more coat applied @ 0.90 ltr/10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</si>
  <si>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</si>
  <si>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</si>
  <si>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</si>
  <si>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</si>
  <si>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</si>
  <si>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</si>
  <si>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</si>
  <si>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</si>
  <si>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</si>
  <si>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</si>
  <si>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</si>
  <si>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</si>
  <si>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</si>
  <si>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pipe as per IS: 1729</t>
  </si>
  <si>
    <t>Sand cast iron S&amp;S as per IS - 1729</t>
  </si>
  <si>
    <t>Sand Cast Iron S&amp;S as per IS: 1729</t>
  </si>
  <si>
    <t>Sand Cast Iron S&amp;S as per IS- 1729</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</si>
  <si>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</si>
  <si>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</si>
  <si>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</si>
  <si>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</si>
  <si>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</si>
  <si>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</si>
  <si>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</si>
  <si>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</si>
  <si>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R.C.C surface cleaning with wire brush and water</t>
  </si>
  <si>
    <t xml:space="preserve">Providing and applying white cement based putty of average thickness 1 mm, of approved brand and manufacturer, over the plastered wall surface to prepare the surface even and smooth complete.
</t>
  </si>
  <si>
    <t>"Providing and fixing C.P waste 40 mm nominal bore for china sink or wash basin (L&amp;K) make.</t>
  </si>
  <si>
    <t xml:space="preserve">Providing and fixing aluminum door seal in door i/c necessary screw etc complete.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</si>
  <si>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</si>
  <si>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</si>
  <si>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</si>
  <si>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</si>
  <si>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</si>
  <si>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</si>
  <si>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</si>
  <si>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</si>
  <si>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</si>
  <si>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</si>
  <si>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</si>
  <si>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</si>
  <si>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</si>
  <si>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</si>
  <si>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</si>
  <si>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</si>
  <si>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</si>
  <si>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</si>
  <si>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</si>
  <si>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</si>
  <si>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</si>
  <si>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</si>
  <si>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</si>
  <si>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</si>
  <si>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</si>
  <si>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</si>
  <si>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</si>
  <si>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</si>
  <si>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</si>
  <si>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</si>
  <si>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</si>
  <si>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</si>
  <si>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</si>
  <si>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</si>
  <si>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</si>
  <si>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</si>
  <si>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</si>
  <si>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</si>
  <si>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</si>
  <si>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</si>
  <si>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</si>
  <si>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</si>
  <si>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</si>
  <si>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</si>
  <si>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</si>
  <si>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</si>
  <si>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</si>
  <si>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</si>
  <si>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</si>
  <si>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</si>
  <si>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</si>
  <si>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</si>
  <si>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</si>
  <si>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</si>
  <si>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</si>
  <si>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</si>
  <si>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</si>
  <si>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</si>
  <si>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</si>
  <si>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</si>
  <si>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</si>
  <si>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</si>
  <si>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</si>
  <si>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</si>
  <si>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</si>
  <si>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</si>
  <si>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</si>
  <si>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</si>
  <si>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</si>
  <si>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</si>
  <si>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</si>
  <si>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</si>
  <si>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</si>
  <si>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</si>
  <si>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</si>
  <si>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</si>
  <si>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</si>
  <si>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</si>
  <si>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</si>
  <si>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</si>
  <si>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</si>
  <si>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</si>
  <si>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</si>
  <si>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</si>
  <si>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</si>
  <si>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</si>
  <si>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</si>
  <si>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</si>
  <si>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</si>
  <si>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</si>
  <si>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</si>
  <si>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</si>
  <si>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</si>
  <si>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</si>
  <si>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</si>
  <si>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</si>
  <si>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</si>
  <si>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</si>
  <si>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</si>
  <si>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</si>
  <si>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</si>
  <si>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</si>
  <si>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</si>
  <si>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</si>
  <si>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</si>
  <si>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</si>
  <si>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</si>
  <si>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Contract No:   36/C/D2/2021-22/02</t>
  </si>
  <si>
    <t>Name of Work:  Laying of vitrified tiles floor over mosaic floor in house no 467,Renovation of entrance toilet with tiles and Provision of Stair case for approachable roof in house no  467.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</si>
</sst>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2"/>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461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460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285</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28.25">
      <c r="A14" s="66">
        <v>1.01</v>
      </c>
      <c r="B14" s="71" t="s">
        <v>286</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76</v>
      </c>
      <c r="IC14" s="22" t="s">
        <v>56</v>
      </c>
      <c r="ID14" s="22">
        <v>0.22</v>
      </c>
      <c r="IE14" s="23" t="s">
        <v>64</v>
      </c>
      <c r="IF14" s="23" t="s">
        <v>40</v>
      </c>
      <c r="IG14" s="23" t="s">
        <v>35</v>
      </c>
      <c r="IH14" s="23">
        <v>123.223</v>
      </c>
      <c r="II14" s="23" t="s">
        <v>37</v>
      </c>
    </row>
    <row r="15" spans="1:243" s="22" customFormat="1" ht="15.75">
      <c r="A15" s="66">
        <v>1.02</v>
      </c>
      <c r="B15" s="67" t="s">
        <v>287</v>
      </c>
      <c r="C15" s="39" t="s">
        <v>57</v>
      </c>
      <c r="D15" s="68">
        <v>1.92</v>
      </c>
      <c r="E15" s="69" t="s">
        <v>64</v>
      </c>
      <c r="F15" s="70">
        <v>159.44</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306</v>
      </c>
      <c r="BB15" s="60">
        <f>BA15+SUM(N15:AZ15)</f>
        <v>306</v>
      </c>
      <c r="BC15" s="56" t="str">
        <f>SpellNumber(L15,BB15)</f>
        <v>INR  Three Hundred &amp; Six  Only</v>
      </c>
      <c r="IA15" s="22">
        <v>1.02</v>
      </c>
      <c r="IB15" s="22" t="s">
        <v>69</v>
      </c>
      <c r="IC15" s="22" t="s">
        <v>57</v>
      </c>
      <c r="IE15" s="23"/>
      <c r="IF15" s="23" t="s">
        <v>41</v>
      </c>
      <c r="IG15" s="23" t="s">
        <v>42</v>
      </c>
      <c r="IH15" s="23">
        <v>213</v>
      </c>
      <c r="II15" s="23" t="s">
        <v>37</v>
      </c>
    </row>
    <row r="16" spans="1:243" s="22" customFormat="1" ht="15.75">
      <c r="A16" s="66">
        <v>2</v>
      </c>
      <c r="B16" s="67" t="s">
        <v>223</v>
      </c>
      <c r="C16" s="39" t="s">
        <v>149</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1.03</v>
      </c>
      <c r="IB16" s="22" t="s">
        <v>88</v>
      </c>
      <c r="IC16" s="22" t="s">
        <v>149</v>
      </c>
      <c r="ID16" s="22">
        <v>3.5</v>
      </c>
      <c r="IE16" s="23" t="s">
        <v>52</v>
      </c>
      <c r="IF16" s="23"/>
      <c r="IG16" s="23"/>
      <c r="IH16" s="23"/>
      <c r="II16" s="23"/>
    </row>
    <row r="17" spans="1:243" s="22" customFormat="1" ht="71.25">
      <c r="A17" s="66">
        <v>2.01</v>
      </c>
      <c r="B17" s="67" t="s">
        <v>224</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71.25">
      <c r="A18" s="66">
        <v>2.02</v>
      </c>
      <c r="B18" s="67" t="s">
        <v>225</v>
      </c>
      <c r="C18" s="39" t="s">
        <v>150</v>
      </c>
      <c r="D18" s="68">
        <v>1.35</v>
      </c>
      <c r="E18" s="69" t="s">
        <v>64</v>
      </c>
      <c r="F18" s="70">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8036</v>
      </c>
      <c r="BB18" s="60">
        <f>BA18+SUM(N18:AZ18)</f>
        <v>8036</v>
      </c>
      <c r="BC18" s="56" t="str">
        <f>SpellNumber(L18,BB18)</f>
        <v>INR  Eight Thousand  &amp;Thirty Six  Only</v>
      </c>
      <c r="IA18" s="22">
        <v>1.05</v>
      </c>
      <c r="IB18" s="22" t="s">
        <v>71</v>
      </c>
      <c r="IC18" s="22" t="s">
        <v>150</v>
      </c>
      <c r="ID18" s="22">
        <v>26</v>
      </c>
      <c r="IE18" s="23" t="s">
        <v>66</v>
      </c>
      <c r="IF18" s="23"/>
      <c r="IG18" s="23"/>
      <c r="IH18" s="23"/>
      <c r="II18" s="23"/>
    </row>
    <row r="19" spans="1:243" s="22" customFormat="1" ht="42.75">
      <c r="A19" s="66">
        <v>2.03</v>
      </c>
      <c r="B19" s="67" t="s">
        <v>288</v>
      </c>
      <c r="C19" s="39" t="s">
        <v>151</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2.01</v>
      </c>
      <c r="IB19" s="22" t="s">
        <v>72</v>
      </c>
      <c r="IC19" s="22" t="s">
        <v>151</v>
      </c>
      <c r="IE19" s="23"/>
      <c r="IF19" s="23"/>
      <c r="IG19" s="23"/>
      <c r="IH19" s="23"/>
      <c r="II19" s="23"/>
    </row>
    <row r="20" spans="1:243" s="22" customFormat="1" ht="30.75" customHeight="1">
      <c r="A20" s="66">
        <v>2.04</v>
      </c>
      <c r="B20" s="67" t="s">
        <v>289</v>
      </c>
      <c r="C20" s="39" t="s">
        <v>59</v>
      </c>
      <c r="D20" s="68">
        <v>14</v>
      </c>
      <c r="E20" s="69" t="s">
        <v>52</v>
      </c>
      <c r="F20" s="70">
        <v>249.75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3497</v>
      </c>
      <c r="BB20" s="60">
        <f>BA20+SUM(N20:AZ20)</f>
        <v>3497</v>
      </c>
      <c r="BC20" s="56" t="str">
        <f>SpellNumber(L20,BB20)</f>
        <v>INR  Three Thousand Four Hundred &amp; Ninety Seven  Only</v>
      </c>
      <c r="IA20" s="22">
        <v>2.02</v>
      </c>
      <c r="IB20" s="22" t="s">
        <v>77</v>
      </c>
      <c r="IC20" s="22" t="s">
        <v>59</v>
      </c>
      <c r="IE20" s="23"/>
      <c r="IF20" s="23" t="s">
        <v>34</v>
      </c>
      <c r="IG20" s="23" t="s">
        <v>43</v>
      </c>
      <c r="IH20" s="23">
        <v>10</v>
      </c>
      <c r="II20" s="23" t="s">
        <v>37</v>
      </c>
    </row>
    <row r="21" spans="1:243" s="22" customFormat="1" ht="242.25">
      <c r="A21" s="66">
        <v>2.05</v>
      </c>
      <c r="B21" s="67" t="s">
        <v>290</v>
      </c>
      <c r="C21" s="39" t="s">
        <v>152</v>
      </c>
      <c r="D21" s="68">
        <v>0.54</v>
      </c>
      <c r="E21" s="69" t="s">
        <v>52</v>
      </c>
      <c r="F21" s="70">
        <v>538.4</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291</v>
      </c>
      <c r="BB21" s="60">
        <f>BA21+SUM(N21:AZ21)</f>
        <v>291</v>
      </c>
      <c r="BC21" s="56" t="str">
        <f>SpellNumber(L21,BB21)</f>
        <v>INR  Two Hundred &amp; Ninety One  Only</v>
      </c>
      <c r="IA21" s="22">
        <v>2.03</v>
      </c>
      <c r="IB21" s="22" t="s">
        <v>78</v>
      </c>
      <c r="IC21" s="22" t="s">
        <v>152</v>
      </c>
      <c r="ID21" s="22">
        <v>1.6</v>
      </c>
      <c r="IE21" s="23" t="s">
        <v>52</v>
      </c>
      <c r="IF21" s="23"/>
      <c r="IG21" s="23"/>
      <c r="IH21" s="23"/>
      <c r="II21" s="23"/>
    </row>
    <row r="22" spans="1:243" s="22" customFormat="1" ht="15.75">
      <c r="A22" s="66">
        <v>3</v>
      </c>
      <c r="B22" s="67" t="s">
        <v>68</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3</v>
      </c>
      <c r="IB22" s="22" t="s">
        <v>89</v>
      </c>
      <c r="IC22" s="22" t="s">
        <v>60</v>
      </c>
      <c r="IE22" s="23"/>
      <c r="IF22" s="23" t="s">
        <v>40</v>
      </c>
      <c r="IG22" s="23" t="s">
        <v>35</v>
      </c>
      <c r="IH22" s="23">
        <v>123.223</v>
      </c>
      <c r="II22" s="23" t="s">
        <v>37</v>
      </c>
    </row>
    <row r="23" spans="1:243" s="22" customFormat="1" ht="128.25">
      <c r="A23" s="66">
        <v>3.01</v>
      </c>
      <c r="B23" s="67" t="s">
        <v>291</v>
      </c>
      <c r="C23" s="39" t="s">
        <v>153</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3.01</v>
      </c>
      <c r="IB23" s="22" t="s">
        <v>90</v>
      </c>
      <c r="IC23" s="22" t="s">
        <v>153</v>
      </c>
      <c r="IE23" s="23"/>
      <c r="IF23" s="23" t="s">
        <v>44</v>
      </c>
      <c r="IG23" s="23" t="s">
        <v>45</v>
      </c>
      <c r="IH23" s="23">
        <v>10</v>
      </c>
      <c r="II23" s="23" t="s">
        <v>37</v>
      </c>
    </row>
    <row r="24" spans="1:243" s="22" customFormat="1" ht="71.25">
      <c r="A24" s="66">
        <v>3.02</v>
      </c>
      <c r="B24" s="67" t="s">
        <v>292</v>
      </c>
      <c r="C24" s="39" t="s">
        <v>154</v>
      </c>
      <c r="D24" s="68">
        <v>0.11</v>
      </c>
      <c r="E24" s="69" t="s">
        <v>64</v>
      </c>
      <c r="F24" s="70">
        <v>8159.57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898</v>
      </c>
      <c r="BB24" s="60">
        <f>BA24+SUM(N24:AZ24)</f>
        <v>898</v>
      </c>
      <c r="BC24" s="56" t="str">
        <f>SpellNumber(L24,BB24)</f>
        <v>INR  Eight Hundred &amp; Ninety Eight  Only</v>
      </c>
      <c r="IA24" s="22">
        <v>3.02</v>
      </c>
      <c r="IB24" s="22" t="s">
        <v>91</v>
      </c>
      <c r="IC24" s="22" t="s">
        <v>154</v>
      </c>
      <c r="IE24" s="23"/>
      <c r="IF24" s="23"/>
      <c r="IG24" s="23"/>
      <c r="IH24" s="23"/>
      <c r="II24" s="23"/>
    </row>
    <row r="25" spans="1:243" s="22" customFormat="1" ht="199.5">
      <c r="A25" s="66">
        <v>3.03</v>
      </c>
      <c r="B25" s="67" t="s">
        <v>76</v>
      </c>
      <c r="C25" s="39" t="s">
        <v>155</v>
      </c>
      <c r="D25" s="68">
        <v>2.56</v>
      </c>
      <c r="E25" s="69" t="s">
        <v>64</v>
      </c>
      <c r="F25" s="70">
        <v>8560.98</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21916</v>
      </c>
      <c r="BB25" s="60">
        <f>BA25+SUM(N25:AZ25)</f>
        <v>21916</v>
      </c>
      <c r="BC25" s="56" t="str">
        <f>SpellNumber(L25,BB25)</f>
        <v>INR  Twenty One Thousand Nine Hundred &amp; Sixteen  Only</v>
      </c>
      <c r="IA25" s="22">
        <v>3.03</v>
      </c>
      <c r="IB25" s="22" t="s">
        <v>92</v>
      </c>
      <c r="IC25" s="22" t="s">
        <v>155</v>
      </c>
      <c r="ID25" s="22">
        <v>3.2</v>
      </c>
      <c r="IE25" s="23" t="s">
        <v>52</v>
      </c>
      <c r="IF25" s="23" t="s">
        <v>41</v>
      </c>
      <c r="IG25" s="23" t="s">
        <v>42</v>
      </c>
      <c r="IH25" s="23">
        <v>213</v>
      </c>
      <c r="II25" s="23" t="s">
        <v>37</v>
      </c>
    </row>
    <row r="26" spans="1:243" s="22" customFormat="1" ht="42.75">
      <c r="A26" s="66">
        <v>3.04</v>
      </c>
      <c r="B26" s="67" t="s">
        <v>69</v>
      </c>
      <c r="C26" s="39" t="s">
        <v>156</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5"/>
      <c r="IA26" s="22">
        <v>3.04</v>
      </c>
      <c r="IB26" s="22" t="s">
        <v>93</v>
      </c>
      <c r="IC26" s="22" t="s">
        <v>156</v>
      </c>
      <c r="ID26" s="22">
        <v>3</v>
      </c>
      <c r="IE26" s="23" t="s">
        <v>65</v>
      </c>
      <c r="IF26" s="23"/>
      <c r="IG26" s="23"/>
      <c r="IH26" s="23"/>
      <c r="II26" s="23"/>
    </row>
    <row r="27" spans="1:243" s="22" customFormat="1" ht="28.5">
      <c r="A27" s="66">
        <v>3.05</v>
      </c>
      <c r="B27" s="67" t="s">
        <v>293</v>
      </c>
      <c r="C27" s="39" t="s">
        <v>157</v>
      </c>
      <c r="D27" s="68">
        <v>0.52</v>
      </c>
      <c r="E27" s="69" t="s">
        <v>52</v>
      </c>
      <c r="F27" s="70">
        <v>249.75</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130</v>
      </c>
      <c r="BB27" s="60">
        <f>BA27+SUM(N27:AZ27)</f>
        <v>130</v>
      </c>
      <c r="BC27" s="56" t="str">
        <f>SpellNumber(L27,BB27)</f>
        <v>INR  One Hundred &amp; Thirty  Only</v>
      </c>
      <c r="IA27" s="22">
        <v>3.05</v>
      </c>
      <c r="IB27" s="22" t="s">
        <v>94</v>
      </c>
      <c r="IC27" s="22" t="s">
        <v>157</v>
      </c>
      <c r="ID27" s="22">
        <v>9</v>
      </c>
      <c r="IE27" s="23" t="s">
        <v>52</v>
      </c>
      <c r="IF27" s="23"/>
      <c r="IG27" s="23"/>
      <c r="IH27" s="23"/>
      <c r="II27" s="23"/>
    </row>
    <row r="28" spans="1:243" s="22" customFormat="1" ht="42.75">
      <c r="A28" s="66">
        <v>3.06</v>
      </c>
      <c r="B28" s="67" t="s">
        <v>294</v>
      </c>
      <c r="C28" s="39" t="s">
        <v>158</v>
      </c>
      <c r="D28" s="68">
        <v>1.01</v>
      </c>
      <c r="E28" s="69" t="s">
        <v>52</v>
      </c>
      <c r="F28" s="70">
        <v>534.23</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540</v>
      </c>
      <c r="BB28" s="60">
        <f>BA28+SUM(N28:AZ28)</f>
        <v>540</v>
      </c>
      <c r="BC28" s="56" t="str">
        <f>SpellNumber(L28,BB28)</f>
        <v>INR  Five Hundred &amp; Forty  Only</v>
      </c>
      <c r="IA28" s="22">
        <v>4</v>
      </c>
      <c r="IB28" s="22" t="s">
        <v>79</v>
      </c>
      <c r="IC28" s="22" t="s">
        <v>158</v>
      </c>
      <c r="IE28" s="23"/>
      <c r="IF28" s="23"/>
      <c r="IG28" s="23"/>
      <c r="IH28" s="23"/>
      <c r="II28" s="23"/>
    </row>
    <row r="29" spans="1:243" s="22" customFormat="1" ht="28.5">
      <c r="A29" s="66">
        <v>3.07</v>
      </c>
      <c r="B29" s="67" t="s">
        <v>295</v>
      </c>
      <c r="C29" s="39" t="s">
        <v>159</v>
      </c>
      <c r="D29" s="68">
        <v>2.9</v>
      </c>
      <c r="E29" s="69" t="s">
        <v>52</v>
      </c>
      <c r="F29" s="70">
        <v>607.67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1762</v>
      </c>
      <c r="BB29" s="60">
        <f>BA29+SUM(N29:AZ29)</f>
        <v>1762</v>
      </c>
      <c r="BC29" s="56" t="str">
        <f>SpellNumber(L29,BB29)</f>
        <v>INR  One Thousand Seven Hundred &amp; Sixty Two  Only</v>
      </c>
      <c r="IA29" s="22">
        <v>4.01</v>
      </c>
      <c r="IB29" s="22" t="s">
        <v>95</v>
      </c>
      <c r="IC29" s="22" t="s">
        <v>159</v>
      </c>
      <c r="IE29" s="23"/>
      <c r="IF29" s="23"/>
      <c r="IG29" s="23"/>
      <c r="IH29" s="23"/>
      <c r="II29" s="23"/>
    </row>
    <row r="30" spans="1:243" s="22" customFormat="1" ht="28.5">
      <c r="A30" s="66">
        <v>3.08</v>
      </c>
      <c r="B30" s="67" t="s">
        <v>296</v>
      </c>
      <c r="C30" s="39" t="s">
        <v>61</v>
      </c>
      <c r="D30" s="68">
        <v>12.86</v>
      </c>
      <c r="E30" s="69" t="s">
        <v>52</v>
      </c>
      <c r="F30" s="70">
        <v>545.68</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7017</v>
      </c>
      <c r="BB30" s="60">
        <f>BA30+SUM(N30:AZ30)</f>
        <v>7017</v>
      </c>
      <c r="BC30" s="56" t="str">
        <f>SpellNumber(L30,BB30)</f>
        <v>INR  Seven Thousand  &amp;Seventeen  Only</v>
      </c>
      <c r="IA30" s="22">
        <v>4.02</v>
      </c>
      <c r="IB30" s="22" t="s">
        <v>96</v>
      </c>
      <c r="IC30" s="22" t="s">
        <v>61</v>
      </c>
      <c r="ID30" s="22">
        <v>0.012</v>
      </c>
      <c r="IE30" s="23" t="s">
        <v>64</v>
      </c>
      <c r="IF30" s="23"/>
      <c r="IG30" s="23"/>
      <c r="IH30" s="23"/>
      <c r="II30" s="23"/>
    </row>
    <row r="31" spans="1:243" s="22" customFormat="1" ht="57">
      <c r="A31" s="66">
        <v>3.09</v>
      </c>
      <c r="B31" s="67" t="s">
        <v>297</v>
      </c>
      <c r="C31" s="39" t="s">
        <v>160</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4.03</v>
      </c>
      <c r="IB31" s="22" t="s">
        <v>97</v>
      </c>
      <c r="IC31" s="22" t="s">
        <v>160</v>
      </c>
      <c r="IE31" s="23"/>
      <c r="IF31" s="23"/>
      <c r="IG31" s="23"/>
      <c r="IH31" s="23"/>
      <c r="II31" s="23"/>
    </row>
    <row r="32" spans="1:243" s="22" customFormat="1" ht="28.5">
      <c r="A32" s="66">
        <v>3.1</v>
      </c>
      <c r="B32" s="67" t="s">
        <v>71</v>
      </c>
      <c r="C32" s="39" t="s">
        <v>161</v>
      </c>
      <c r="D32" s="68">
        <v>403</v>
      </c>
      <c r="E32" s="69" t="s">
        <v>66</v>
      </c>
      <c r="F32" s="70">
        <v>73.21</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29504</v>
      </c>
      <c r="BB32" s="60">
        <f>BA32+SUM(N32:AZ32)</f>
        <v>29504</v>
      </c>
      <c r="BC32" s="56" t="str">
        <f>SpellNumber(L32,BB32)</f>
        <v>INR  Twenty Nine Thousand Five Hundred &amp; Four  Only</v>
      </c>
      <c r="IA32" s="22">
        <v>4.04</v>
      </c>
      <c r="IB32" s="22" t="s">
        <v>98</v>
      </c>
      <c r="IC32" s="22" t="s">
        <v>161</v>
      </c>
      <c r="ID32" s="22">
        <v>4.4</v>
      </c>
      <c r="IE32" s="23" t="s">
        <v>52</v>
      </c>
      <c r="IF32" s="23"/>
      <c r="IG32" s="23"/>
      <c r="IH32" s="23"/>
      <c r="II32" s="23"/>
    </row>
    <row r="33" spans="1:243" s="22" customFormat="1" ht="24.75" customHeight="1">
      <c r="A33" s="66">
        <v>4</v>
      </c>
      <c r="B33" s="67" t="s">
        <v>72</v>
      </c>
      <c r="C33" s="39" t="s">
        <v>162</v>
      </c>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A33" s="22">
        <v>4.05</v>
      </c>
      <c r="IB33" s="22" t="s">
        <v>99</v>
      </c>
      <c r="IC33" s="22" t="s">
        <v>162</v>
      </c>
      <c r="ID33" s="22">
        <v>4.4</v>
      </c>
      <c r="IE33" s="23" t="s">
        <v>52</v>
      </c>
      <c r="IF33" s="23"/>
      <c r="IG33" s="23"/>
      <c r="IH33" s="23"/>
      <c r="II33" s="23"/>
    </row>
    <row r="34" spans="1:243" s="22" customFormat="1" ht="42.75" customHeight="1">
      <c r="A34" s="66">
        <v>4.01</v>
      </c>
      <c r="B34" s="67" t="s">
        <v>298</v>
      </c>
      <c r="C34" s="39" t="s">
        <v>163</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4.06</v>
      </c>
      <c r="IB34" s="22" t="s">
        <v>81</v>
      </c>
      <c r="IC34" s="22" t="s">
        <v>163</v>
      </c>
      <c r="IE34" s="23"/>
      <c r="IF34" s="23"/>
      <c r="IG34" s="23"/>
      <c r="IH34" s="23"/>
      <c r="II34" s="23"/>
    </row>
    <row r="35" spans="1:243" s="22" customFormat="1" ht="19.5" customHeight="1">
      <c r="A35" s="66">
        <v>4.02</v>
      </c>
      <c r="B35" s="67" t="s">
        <v>299</v>
      </c>
      <c r="C35" s="39" t="s">
        <v>164</v>
      </c>
      <c r="D35" s="68">
        <v>0.13</v>
      </c>
      <c r="E35" s="69" t="s">
        <v>64</v>
      </c>
      <c r="F35" s="70">
        <v>4649.36</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604</v>
      </c>
      <c r="BB35" s="60">
        <f>BA35+SUM(N35:AZ35)</f>
        <v>604</v>
      </c>
      <c r="BC35" s="56" t="str">
        <f>SpellNumber(L35,BB35)</f>
        <v>INR  Six Hundred &amp; Four  Only</v>
      </c>
      <c r="IA35" s="22">
        <v>4.07</v>
      </c>
      <c r="IB35" s="22" t="s">
        <v>82</v>
      </c>
      <c r="IC35" s="22" t="s">
        <v>164</v>
      </c>
      <c r="ID35" s="22">
        <v>12</v>
      </c>
      <c r="IE35" s="23" t="s">
        <v>65</v>
      </c>
      <c r="IF35" s="23"/>
      <c r="IG35" s="23"/>
      <c r="IH35" s="23"/>
      <c r="II35" s="23"/>
    </row>
    <row r="36" spans="1:243" s="22" customFormat="1" ht="30.75" customHeight="1">
      <c r="A36" s="66">
        <v>4.03</v>
      </c>
      <c r="B36" s="67" t="s">
        <v>226</v>
      </c>
      <c r="C36" s="39" t="s">
        <v>165</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4.08</v>
      </c>
      <c r="IB36" s="22" t="s">
        <v>100</v>
      </c>
      <c r="IC36" s="22" t="s">
        <v>165</v>
      </c>
      <c r="ID36" s="22">
        <v>3</v>
      </c>
      <c r="IE36" s="23" t="s">
        <v>65</v>
      </c>
      <c r="IF36" s="23"/>
      <c r="IG36" s="23"/>
      <c r="IH36" s="23"/>
      <c r="II36" s="23"/>
    </row>
    <row r="37" spans="1:243" s="22" customFormat="1" ht="28.5">
      <c r="A37" s="70">
        <v>4.04</v>
      </c>
      <c r="B37" s="67" t="s">
        <v>227</v>
      </c>
      <c r="C37" s="39" t="s">
        <v>62</v>
      </c>
      <c r="D37" s="68">
        <v>4</v>
      </c>
      <c r="E37" s="69" t="s">
        <v>64</v>
      </c>
      <c r="F37" s="70">
        <v>6655.37</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26621</v>
      </c>
      <c r="BB37" s="60">
        <f>BA37+SUM(N37:AZ37)</f>
        <v>26621</v>
      </c>
      <c r="BC37" s="56" t="str">
        <f>SpellNumber(L37,BB37)</f>
        <v>INR  Twenty Six Thousand Six Hundred &amp; Twenty One  Only</v>
      </c>
      <c r="IA37" s="22">
        <v>4.09</v>
      </c>
      <c r="IB37" s="22" t="s">
        <v>101</v>
      </c>
      <c r="IC37" s="22" t="s">
        <v>62</v>
      </c>
      <c r="IE37" s="23"/>
      <c r="IF37" s="23"/>
      <c r="IG37" s="23"/>
      <c r="IH37" s="23"/>
      <c r="II37" s="23"/>
    </row>
    <row r="38" spans="1:243" s="22" customFormat="1" ht="15.75">
      <c r="A38" s="66">
        <v>5</v>
      </c>
      <c r="B38" s="67" t="s">
        <v>89</v>
      </c>
      <c r="C38" s="39" t="s">
        <v>63</v>
      </c>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4.1</v>
      </c>
      <c r="IB38" s="22" t="s">
        <v>102</v>
      </c>
      <c r="IC38" s="22" t="s">
        <v>63</v>
      </c>
      <c r="ID38" s="22">
        <v>3</v>
      </c>
      <c r="IE38" s="23" t="s">
        <v>65</v>
      </c>
      <c r="IF38" s="23"/>
      <c r="IG38" s="23"/>
      <c r="IH38" s="23"/>
      <c r="II38" s="23"/>
    </row>
    <row r="39" spans="1:243" s="22" customFormat="1" ht="185.25" customHeight="1">
      <c r="A39" s="66">
        <v>5.01</v>
      </c>
      <c r="B39" s="67" t="s">
        <v>94</v>
      </c>
      <c r="C39" s="39" t="s">
        <v>166</v>
      </c>
      <c r="D39" s="68">
        <v>18.3</v>
      </c>
      <c r="E39" s="69" t="s">
        <v>52</v>
      </c>
      <c r="F39" s="70">
        <v>903.37</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16532</v>
      </c>
      <c r="BB39" s="60">
        <f>BA39+SUM(N39:AZ39)</f>
        <v>16532</v>
      </c>
      <c r="BC39" s="56" t="str">
        <f>SpellNumber(L39,BB39)</f>
        <v>INR  Sixteen Thousand Five Hundred &amp; Thirty Two  Only</v>
      </c>
      <c r="IA39" s="22">
        <v>4.11</v>
      </c>
      <c r="IB39" s="22" t="s">
        <v>103</v>
      </c>
      <c r="IC39" s="22" t="s">
        <v>166</v>
      </c>
      <c r="IE39" s="23"/>
      <c r="IF39" s="23"/>
      <c r="IG39" s="23"/>
      <c r="IH39" s="23"/>
      <c r="II39" s="23"/>
    </row>
    <row r="40" spans="1:243" s="22" customFormat="1" ht="15.75">
      <c r="A40" s="66">
        <v>6</v>
      </c>
      <c r="B40" s="67" t="s">
        <v>79</v>
      </c>
      <c r="C40" s="39" t="s">
        <v>167</v>
      </c>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5"/>
      <c r="IA40" s="22">
        <v>4.12</v>
      </c>
      <c r="IB40" s="22" t="s">
        <v>104</v>
      </c>
      <c r="IC40" s="22" t="s">
        <v>167</v>
      </c>
      <c r="ID40" s="22">
        <v>4</v>
      </c>
      <c r="IE40" s="23" t="s">
        <v>65</v>
      </c>
      <c r="IF40" s="23"/>
      <c r="IG40" s="23"/>
      <c r="IH40" s="23"/>
      <c r="II40" s="23"/>
    </row>
    <row r="41" spans="1:243" s="22" customFormat="1" ht="114">
      <c r="A41" s="66">
        <v>6.01</v>
      </c>
      <c r="B41" s="67" t="s">
        <v>95</v>
      </c>
      <c r="C41" s="39" t="s">
        <v>168</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4.13</v>
      </c>
      <c r="IB41" s="22" t="s">
        <v>105</v>
      </c>
      <c r="IC41" s="22" t="s">
        <v>168</v>
      </c>
      <c r="IE41" s="23"/>
      <c r="IF41" s="23"/>
      <c r="IG41" s="23"/>
      <c r="IH41" s="23"/>
      <c r="II41" s="23"/>
    </row>
    <row r="42" spans="1:243" s="22" customFormat="1" ht="28.5">
      <c r="A42" s="66">
        <v>6.02</v>
      </c>
      <c r="B42" s="67" t="s">
        <v>229</v>
      </c>
      <c r="C42" s="39" t="s">
        <v>169</v>
      </c>
      <c r="D42" s="68">
        <v>0.033</v>
      </c>
      <c r="E42" s="69" t="s">
        <v>64</v>
      </c>
      <c r="F42" s="70">
        <v>114145.59</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3767</v>
      </c>
      <c r="BB42" s="60">
        <f>BA42+SUM(N42:AZ42)</f>
        <v>3767</v>
      </c>
      <c r="BC42" s="56" t="str">
        <f>SpellNumber(L42,BB42)</f>
        <v>INR  Three Thousand Seven Hundred &amp; Sixty Seven  Only</v>
      </c>
      <c r="IA42" s="22">
        <v>4.14</v>
      </c>
      <c r="IB42" s="22" t="s">
        <v>80</v>
      </c>
      <c r="IC42" s="22" t="s">
        <v>169</v>
      </c>
      <c r="ID42" s="22">
        <v>8</v>
      </c>
      <c r="IE42" s="23" t="s">
        <v>65</v>
      </c>
      <c r="IF42" s="23"/>
      <c r="IG42" s="23"/>
      <c r="IH42" s="23"/>
      <c r="II42" s="23"/>
    </row>
    <row r="43" spans="1:243" s="22" customFormat="1" ht="85.5">
      <c r="A43" s="66">
        <v>6.03</v>
      </c>
      <c r="B43" s="67" t="s">
        <v>228</v>
      </c>
      <c r="C43" s="39" t="s">
        <v>170</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4.15</v>
      </c>
      <c r="IB43" s="22" t="s">
        <v>106</v>
      </c>
      <c r="IC43" s="22" t="s">
        <v>170</v>
      </c>
      <c r="IE43" s="23"/>
      <c r="IF43" s="23"/>
      <c r="IG43" s="23"/>
      <c r="IH43" s="23"/>
      <c r="II43" s="23"/>
    </row>
    <row r="44" spans="1:243" s="22" customFormat="1" ht="15.75">
      <c r="A44" s="70">
        <v>6.04</v>
      </c>
      <c r="B44" s="67" t="s">
        <v>229</v>
      </c>
      <c r="C44" s="39" t="s">
        <v>171</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4.16</v>
      </c>
      <c r="IB44" s="22" t="s">
        <v>107</v>
      </c>
      <c r="IC44" s="22" t="s">
        <v>171</v>
      </c>
      <c r="ID44" s="22">
        <v>3</v>
      </c>
      <c r="IE44" s="23" t="s">
        <v>65</v>
      </c>
      <c r="IF44" s="23"/>
      <c r="IG44" s="23"/>
      <c r="IH44" s="23"/>
      <c r="II44" s="23"/>
    </row>
    <row r="45" spans="1:243" s="22" customFormat="1" ht="28.5">
      <c r="A45" s="66">
        <v>6.05</v>
      </c>
      <c r="B45" s="67" t="s">
        <v>230</v>
      </c>
      <c r="C45" s="39" t="s">
        <v>172</v>
      </c>
      <c r="D45" s="68">
        <v>0.61</v>
      </c>
      <c r="E45" s="69" t="s">
        <v>52</v>
      </c>
      <c r="F45" s="70">
        <v>3817.4</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2329</v>
      </c>
      <c r="BB45" s="60">
        <f>BA45+SUM(N45:AZ45)</f>
        <v>2329</v>
      </c>
      <c r="BC45" s="56" t="str">
        <f>SpellNumber(L45,BB45)</f>
        <v>INR  Two Thousand Three Hundred &amp; Twenty Nine  Only</v>
      </c>
      <c r="IA45" s="22">
        <v>4.17</v>
      </c>
      <c r="IB45" s="22" t="s">
        <v>108</v>
      </c>
      <c r="IC45" s="22" t="s">
        <v>172</v>
      </c>
      <c r="ID45" s="22">
        <v>3</v>
      </c>
      <c r="IE45" s="23" t="s">
        <v>65</v>
      </c>
      <c r="IF45" s="23"/>
      <c r="IG45" s="23"/>
      <c r="IH45" s="23"/>
      <c r="II45" s="23"/>
    </row>
    <row r="46" spans="1:243" s="22" customFormat="1" ht="57">
      <c r="A46" s="66">
        <v>6.06</v>
      </c>
      <c r="B46" s="67" t="s">
        <v>231</v>
      </c>
      <c r="C46" s="39" t="s">
        <v>173</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5</v>
      </c>
      <c r="IB46" s="22" t="s">
        <v>73</v>
      </c>
      <c r="IC46" s="22" t="s">
        <v>173</v>
      </c>
      <c r="IE46" s="23"/>
      <c r="IF46" s="23"/>
      <c r="IG46" s="23"/>
      <c r="IH46" s="23"/>
      <c r="II46" s="23"/>
    </row>
    <row r="47" spans="1:243" s="22" customFormat="1" ht="15.75">
      <c r="A47" s="66">
        <v>6.07</v>
      </c>
      <c r="B47" s="67" t="s">
        <v>232</v>
      </c>
      <c r="C47" s="39" t="s">
        <v>174</v>
      </c>
      <c r="D47" s="68">
        <v>1</v>
      </c>
      <c r="E47" s="69" t="s">
        <v>65</v>
      </c>
      <c r="F47" s="70">
        <v>33.93</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34</v>
      </c>
      <c r="BB47" s="60">
        <f>BA47+SUM(N47:AZ47)</f>
        <v>34</v>
      </c>
      <c r="BC47" s="56" t="str">
        <f>SpellNumber(L47,BB47)</f>
        <v>INR  Thirty Four Only</v>
      </c>
      <c r="IA47" s="22">
        <v>5.01</v>
      </c>
      <c r="IB47" s="22" t="s">
        <v>109</v>
      </c>
      <c r="IC47" s="22" t="s">
        <v>174</v>
      </c>
      <c r="IE47" s="23"/>
      <c r="IF47" s="23"/>
      <c r="IG47" s="23"/>
      <c r="IH47" s="23"/>
      <c r="II47" s="23"/>
    </row>
    <row r="48" spans="1:243" s="22" customFormat="1" ht="57">
      <c r="A48" s="66">
        <v>6.08</v>
      </c>
      <c r="B48" s="67" t="s">
        <v>233</v>
      </c>
      <c r="C48" s="39" t="s">
        <v>175</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5.02</v>
      </c>
      <c r="IB48" s="22" t="s">
        <v>110</v>
      </c>
      <c r="IC48" s="22" t="s">
        <v>175</v>
      </c>
      <c r="ID48" s="22">
        <v>84</v>
      </c>
      <c r="IE48" s="23" t="s">
        <v>52</v>
      </c>
      <c r="IF48" s="23"/>
      <c r="IG48" s="23"/>
      <c r="IH48" s="23"/>
      <c r="II48" s="23"/>
    </row>
    <row r="49" spans="1:243" s="22" customFormat="1" ht="15.75">
      <c r="A49" s="66">
        <v>6.09</v>
      </c>
      <c r="B49" s="67" t="s">
        <v>234</v>
      </c>
      <c r="C49" s="39" t="s">
        <v>176</v>
      </c>
      <c r="D49" s="68">
        <v>1</v>
      </c>
      <c r="E49" s="69" t="s">
        <v>65</v>
      </c>
      <c r="F49" s="70">
        <v>24.5</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25</v>
      </c>
      <c r="BB49" s="60">
        <f>BA49+SUM(N49:AZ49)</f>
        <v>25</v>
      </c>
      <c r="BC49" s="56" t="str">
        <f>SpellNumber(L49,BB49)</f>
        <v>INR  Twenty Five Only</v>
      </c>
      <c r="IA49" s="22">
        <v>6</v>
      </c>
      <c r="IB49" s="22" t="s">
        <v>53</v>
      </c>
      <c r="IC49" s="22" t="s">
        <v>176</v>
      </c>
      <c r="IE49" s="23"/>
      <c r="IF49" s="23"/>
      <c r="IG49" s="23"/>
      <c r="IH49" s="23"/>
      <c r="II49" s="23"/>
    </row>
    <row r="50" spans="1:243" s="22" customFormat="1" ht="85.5">
      <c r="A50" s="66">
        <v>6.1</v>
      </c>
      <c r="B50" s="67" t="s">
        <v>103</v>
      </c>
      <c r="C50" s="39" t="s">
        <v>177</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6.01</v>
      </c>
      <c r="IB50" s="22" t="s">
        <v>83</v>
      </c>
      <c r="IC50" s="22" t="s">
        <v>177</v>
      </c>
      <c r="IE50" s="23"/>
      <c r="IF50" s="23"/>
      <c r="IG50" s="23"/>
      <c r="IH50" s="23"/>
      <c r="II50" s="23"/>
    </row>
    <row r="51" spans="1:243" s="22" customFormat="1" ht="15.75">
      <c r="A51" s="66">
        <v>6.11</v>
      </c>
      <c r="B51" s="67" t="s">
        <v>232</v>
      </c>
      <c r="C51" s="39" t="s">
        <v>178</v>
      </c>
      <c r="D51" s="68">
        <v>1</v>
      </c>
      <c r="E51" s="69" t="s">
        <v>65</v>
      </c>
      <c r="F51" s="70">
        <v>50.98</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51</v>
      </c>
      <c r="BB51" s="60">
        <f>BA51+SUM(N51:AZ51)</f>
        <v>51</v>
      </c>
      <c r="BC51" s="56" t="str">
        <f>SpellNumber(L51,BB51)</f>
        <v>INR  Fifty One Only</v>
      </c>
      <c r="IA51" s="22">
        <v>6.02</v>
      </c>
      <c r="IB51" s="22" t="s">
        <v>84</v>
      </c>
      <c r="IC51" s="22" t="s">
        <v>178</v>
      </c>
      <c r="ID51" s="22">
        <v>3.15</v>
      </c>
      <c r="IE51" s="23" t="s">
        <v>52</v>
      </c>
      <c r="IF51" s="23"/>
      <c r="IG51" s="23"/>
      <c r="IH51" s="23"/>
      <c r="II51" s="23"/>
    </row>
    <row r="52" spans="1:243" s="22" customFormat="1" ht="75" customHeight="1">
      <c r="A52" s="66">
        <v>6.12</v>
      </c>
      <c r="B52" s="67" t="s">
        <v>105</v>
      </c>
      <c r="C52" s="39" t="s">
        <v>179</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6.03</v>
      </c>
      <c r="IB52" s="22" t="s">
        <v>111</v>
      </c>
      <c r="IC52" s="22" t="s">
        <v>179</v>
      </c>
      <c r="IE52" s="23"/>
      <c r="IF52" s="23"/>
      <c r="IG52" s="23"/>
      <c r="IH52" s="23"/>
      <c r="II52" s="23"/>
    </row>
    <row r="53" spans="1:243" s="22" customFormat="1" ht="21" customHeight="1">
      <c r="A53" s="66">
        <v>6.13</v>
      </c>
      <c r="B53" s="67" t="s">
        <v>234</v>
      </c>
      <c r="C53" s="39" t="s">
        <v>180</v>
      </c>
      <c r="D53" s="68">
        <v>1</v>
      </c>
      <c r="E53" s="69" t="s">
        <v>65</v>
      </c>
      <c r="F53" s="70">
        <v>46.33</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46</v>
      </c>
      <c r="BB53" s="60">
        <f>BA53+SUM(N53:AZ53)</f>
        <v>46</v>
      </c>
      <c r="BC53" s="56" t="str">
        <f>SpellNumber(L53,BB53)</f>
        <v>INR  Forty Six Only</v>
      </c>
      <c r="IA53" s="22">
        <v>6.04</v>
      </c>
      <c r="IB53" s="22" t="s">
        <v>86</v>
      </c>
      <c r="IC53" s="22" t="s">
        <v>180</v>
      </c>
      <c r="ID53" s="22">
        <v>210</v>
      </c>
      <c r="IE53" s="23" t="s">
        <v>52</v>
      </c>
      <c r="IF53" s="23"/>
      <c r="IG53" s="23"/>
      <c r="IH53" s="23"/>
      <c r="II53" s="23"/>
    </row>
    <row r="54" spans="1:243" s="22" customFormat="1" ht="45.75" customHeight="1">
      <c r="A54" s="66">
        <v>6.14</v>
      </c>
      <c r="B54" s="67" t="s">
        <v>106</v>
      </c>
      <c r="C54" s="39" t="s">
        <v>181</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6.05</v>
      </c>
      <c r="IB54" s="22" t="s">
        <v>85</v>
      </c>
      <c r="IC54" s="22" t="s">
        <v>181</v>
      </c>
      <c r="IE54" s="23"/>
      <c r="IF54" s="23"/>
      <c r="IG54" s="23"/>
      <c r="IH54" s="23"/>
      <c r="II54" s="23"/>
    </row>
    <row r="55" spans="1:243" s="22" customFormat="1" ht="20.25" customHeight="1">
      <c r="A55" s="66">
        <v>6.15</v>
      </c>
      <c r="B55" s="67" t="s">
        <v>107</v>
      </c>
      <c r="C55" s="39" t="s">
        <v>182</v>
      </c>
      <c r="D55" s="68">
        <v>4</v>
      </c>
      <c r="E55" s="69" t="s">
        <v>65</v>
      </c>
      <c r="F55" s="70">
        <v>54.4</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218</v>
      </c>
      <c r="BB55" s="60">
        <f>BA55+SUM(N55:AZ55)</f>
        <v>218</v>
      </c>
      <c r="BC55" s="56" t="str">
        <f>SpellNumber(L55,BB55)</f>
        <v>INR  Two Hundred &amp; Eighteen  Only</v>
      </c>
      <c r="IA55" s="22">
        <v>6.06</v>
      </c>
      <c r="IB55" s="22" t="s">
        <v>86</v>
      </c>
      <c r="IC55" s="22" t="s">
        <v>182</v>
      </c>
      <c r="ID55" s="22">
        <v>35</v>
      </c>
      <c r="IE55" s="23" t="s">
        <v>52</v>
      </c>
      <c r="IF55" s="23"/>
      <c r="IG55" s="23"/>
      <c r="IH55" s="23"/>
      <c r="II55" s="23"/>
    </row>
    <row r="56" spans="1:243" s="22" customFormat="1" ht="30.75" customHeight="1">
      <c r="A56" s="66">
        <v>6.16</v>
      </c>
      <c r="B56" s="71" t="s">
        <v>235</v>
      </c>
      <c r="C56" s="39" t="s">
        <v>183</v>
      </c>
      <c r="D56" s="73"/>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5"/>
      <c r="IA56" s="22">
        <v>6.07</v>
      </c>
      <c r="IB56" s="22" t="s">
        <v>112</v>
      </c>
      <c r="IC56" s="22" t="s">
        <v>183</v>
      </c>
      <c r="IE56" s="23"/>
      <c r="IF56" s="23"/>
      <c r="IG56" s="23"/>
      <c r="IH56" s="23"/>
      <c r="II56" s="23"/>
    </row>
    <row r="57" spans="1:243" s="22" customFormat="1" ht="15.75">
      <c r="A57" s="66">
        <v>6.17</v>
      </c>
      <c r="B57" s="71" t="s">
        <v>236</v>
      </c>
      <c r="C57" s="39" t="s">
        <v>184</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6.08</v>
      </c>
      <c r="IB57" s="22" t="s">
        <v>113</v>
      </c>
      <c r="IC57" s="22" t="s">
        <v>184</v>
      </c>
      <c r="ID57" s="22">
        <v>11</v>
      </c>
      <c r="IE57" s="23" t="s">
        <v>52</v>
      </c>
      <c r="IF57" s="23"/>
      <c r="IG57" s="23"/>
      <c r="IH57" s="23"/>
      <c r="II57" s="23"/>
    </row>
    <row r="58" spans="1:243" s="22" customFormat="1" ht="28.5">
      <c r="A58" s="70">
        <v>6.18</v>
      </c>
      <c r="B58" s="67" t="s">
        <v>237</v>
      </c>
      <c r="C58" s="39" t="s">
        <v>185</v>
      </c>
      <c r="D58" s="73"/>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5"/>
      <c r="IA58" s="22">
        <v>6.09</v>
      </c>
      <c r="IB58" s="22" t="s">
        <v>114</v>
      </c>
      <c r="IC58" s="22" t="s">
        <v>185</v>
      </c>
      <c r="ID58" s="22">
        <v>210</v>
      </c>
      <c r="IE58" s="23" t="s">
        <v>52</v>
      </c>
      <c r="IF58" s="23"/>
      <c r="IG58" s="23"/>
      <c r="IH58" s="23"/>
      <c r="II58" s="23"/>
    </row>
    <row r="59" spans="1:243" s="22" customFormat="1" ht="28.5">
      <c r="A59" s="66">
        <v>6.19</v>
      </c>
      <c r="B59" s="67" t="s">
        <v>229</v>
      </c>
      <c r="C59" s="39" t="s">
        <v>186</v>
      </c>
      <c r="D59" s="68">
        <v>0.3</v>
      </c>
      <c r="E59" s="69" t="s">
        <v>52</v>
      </c>
      <c r="F59" s="70">
        <v>3816.04</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ROUND(total_amount_ba($B$2,$D$2,D59,F59,J59,K59,M59),0)</f>
        <v>1145</v>
      </c>
      <c r="BB59" s="60">
        <f>BA59+SUM(N59:AZ59)</f>
        <v>1145</v>
      </c>
      <c r="BC59" s="56" t="str">
        <f>SpellNumber(L59,BB59)</f>
        <v>INR  One Thousand One Hundred &amp; Forty Five  Only</v>
      </c>
      <c r="IA59" s="22">
        <v>6.1</v>
      </c>
      <c r="IB59" s="22" t="s">
        <v>115</v>
      </c>
      <c r="IC59" s="22" t="s">
        <v>186</v>
      </c>
      <c r="ID59" s="22">
        <v>210</v>
      </c>
      <c r="IE59" s="23" t="s">
        <v>52</v>
      </c>
      <c r="IF59" s="23"/>
      <c r="IG59" s="23"/>
      <c r="IH59" s="23"/>
      <c r="II59" s="23"/>
    </row>
    <row r="60" spans="1:243" s="22" customFormat="1" ht="15.75">
      <c r="A60" s="66">
        <v>7</v>
      </c>
      <c r="B60" s="67" t="s">
        <v>238</v>
      </c>
      <c r="C60" s="39" t="s">
        <v>187</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2">
        <v>6.11</v>
      </c>
      <c r="IB60" s="22" t="s">
        <v>116</v>
      </c>
      <c r="IC60" s="22" t="s">
        <v>187</v>
      </c>
      <c r="IE60" s="23"/>
      <c r="IF60" s="23"/>
      <c r="IG60" s="23"/>
      <c r="IH60" s="23"/>
      <c r="II60" s="23"/>
    </row>
    <row r="61" spans="1:243" s="22" customFormat="1" ht="85.5">
      <c r="A61" s="70">
        <v>7.01</v>
      </c>
      <c r="B61" s="67" t="s">
        <v>300</v>
      </c>
      <c r="C61" s="39" t="s">
        <v>188</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6.12</v>
      </c>
      <c r="IB61" s="22" t="s">
        <v>117</v>
      </c>
      <c r="IC61" s="22" t="s">
        <v>188</v>
      </c>
      <c r="ID61" s="22">
        <v>84</v>
      </c>
      <c r="IE61" s="23" t="s">
        <v>52</v>
      </c>
      <c r="IF61" s="23"/>
      <c r="IG61" s="23"/>
      <c r="IH61" s="23"/>
      <c r="II61" s="23"/>
    </row>
    <row r="62" spans="1:243" s="22" customFormat="1" ht="57">
      <c r="A62" s="66">
        <v>7.02</v>
      </c>
      <c r="B62" s="71" t="s">
        <v>301</v>
      </c>
      <c r="C62" s="39" t="s">
        <v>189</v>
      </c>
      <c r="D62" s="68">
        <v>824</v>
      </c>
      <c r="E62" s="69" t="s">
        <v>66</v>
      </c>
      <c r="F62" s="70">
        <v>114.86</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94645</v>
      </c>
      <c r="BB62" s="60">
        <f>BA62+SUM(N62:AZ62)</f>
        <v>94645</v>
      </c>
      <c r="BC62" s="56" t="str">
        <f>SpellNumber(L62,BB62)</f>
        <v>INR  Ninety Four Thousand Six Hundred &amp; Forty Five  Only</v>
      </c>
      <c r="IA62" s="22">
        <v>7</v>
      </c>
      <c r="IB62" s="22" t="s">
        <v>118</v>
      </c>
      <c r="IC62" s="22" t="s">
        <v>189</v>
      </c>
      <c r="IE62" s="23"/>
      <c r="IF62" s="23"/>
      <c r="IG62" s="23"/>
      <c r="IH62" s="23"/>
      <c r="II62" s="23"/>
    </row>
    <row r="63" spans="1:243" s="22" customFormat="1" ht="85.5">
      <c r="A63" s="66">
        <v>7.03</v>
      </c>
      <c r="B63" s="71" t="s">
        <v>302</v>
      </c>
      <c r="C63" s="39" t="s">
        <v>190</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7.01</v>
      </c>
      <c r="IB63" s="22" t="s">
        <v>119</v>
      </c>
      <c r="IC63" s="22" t="s">
        <v>190</v>
      </c>
      <c r="IE63" s="23"/>
      <c r="IF63" s="23"/>
      <c r="IG63" s="23"/>
      <c r="IH63" s="23"/>
      <c r="II63" s="23"/>
    </row>
    <row r="64" spans="1:243" s="22" customFormat="1" ht="28.5">
      <c r="A64" s="70">
        <v>7.04</v>
      </c>
      <c r="B64" s="67" t="s">
        <v>303</v>
      </c>
      <c r="C64" s="39" t="s">
        <v>191</v>
      </c>
      <c r="D64" s="68">
        <v>290</v>
      </c>
      <c r="E64" s="69" t="s">
        <v>66</v>
      </c>
      <c r="F64" s="70">
        <v>127.7</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37033</v>
      </c>
      <c r="BB64" s="60">
        <f>BA64+SUM(N64:AZ64)</f>
        <v>37033</v>
      </c>
      <c r="BC64" s="56" t="str">
        <f>SpellNumber(L64,BB64)</f>
        <v>INR  Thirty Seven Thousand  &amp;Thirty Three  Only</v>
      </c>
      <c r="IA64" s="22">
        <v>7.02</v>
      </c>
      <c r="IB64" s="22" t="s">
        <v>120</v>
      </c>
      <c r="IC64" s="22" t="s">
        <v>191</v>
      </c>
      <c r="ID64" s="22">
        <v>5</v>
      </c>
      <c r="IE64" s="23" t="s">
        <v>52</v>
      </c>
      <c r="IF64" s="23"/>
      <c r="IG64" s="23"/>
      <c r="IH64" s="23"/>
      <c r="II64" s="23"/>
    </row>
    <row r="65" spans="1:243" s="22" customFormat="1" ht="142.5">
      <c r="A65" s="66">
        <v>7.05</v>
      </c>
      <c r="B65" s="67" t="s">
        <v>304</v>
      </c>
      <c r="C65" s="39" t="s">
        <v>192</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7.03</v>
      </c>
      <c r="IB65" s="22" t="s">
        <v>121</v>
      </c>
      <c r="IC65" s="22" t="s">
        <v>192</v>
      </c>
      <c r="IE65" s="23"/>
      <c r="IF65" s="23"/>
      <c r="IG65" s="23"/>
      <c r="IH65" s="23"/>
      <c r="II65" s="23"/>
    </row>
    <row r="66" spans="1:243" s="22" customFormat="1" ht="29.25" customHeight="1">
      <c r="A66" s="66">
        <v>7.06</v>
      </c>
      <c r="B66" s="67" t="s">
        <v>305</v>
      </c>
      <c r="C66" s="39" t="s">
        <v>193</v>
      </c>
      <c r="D66" s="68">
        <v>280</v>
      </c>
      <c r="E66" s="69" t="s">
        <v>65</v>
      </c>
      <c r="F66" s="70">
        <v>127.7</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ROUND(total_amount_ba($B$2,$D$2,D66,F66,J66,K66,M66),0)</f>
        <v>35756</v>
      </c>
      <c r="BB66" s="60">
        <f>BA66+SUM(N66:AZ66)</f>
        <v>35756</v>
      </c>
      <c r="BC66" s="56" t="str">
        <f>SpellNumber(L66,BB66)</f>
        <v>INR  Thirty Five Thousand Seven Hundred &amp; Fifty Six  Only</v>
      </c>
      <c r="IA66" s="22">
        <v>7.04</v>
      </c>
      <c r="IB66" s="22" t="s">
        <v>122</v>
      </c>
      <c r="IC66" s="22" t="s">
        <v>193</v>
      </c>
      <c r="ID66" s="22">
        <v>6</v>
      </c>
      <c r="IE66" s="23" t="s">
        <v>52</v>
      </c>
      <c r="IF66" s="23"/>
      <c r="IG66" s="23"/>
      <c r="IH66" s="23"/>
      <c r="II66" s="23"/>
    </row>
    <row r="67" spans="1:243" s="22" customFormat="1" ht="15.75">
      <c r="A67" s="70">
        <v>8</v>
      </c>
      <c r="B67" s="67" t="s">
        <v>239</v>
      </c>
      <c r="C67" s="39" t="s">
        <v>194</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2">
        <v>8</v>
      </c>
      <c r="IB67" s="22" t="s">
        <v>123</v>
      </c>
      <c r="IC67" s="22" t="s">
        <v>194</v>
      </c>
      <c r="IE67" s="23"/>
      <c r="IF67" s="23"/>
      <c r="IG67" s="23"/>
      <c r="IH67" s="23"/>
      <c r="II67" s="23"/>
    </row>
    <row r="68" spans="1:243" s="22" customFormat="1" ht="99.75">
      <c r="A68" s="66">
        <v>8.01</v>
      </c>
      <c r="B68" s="71" t="s">
        <v>306</v>
      </c>
      <c r="C68" s="39" t="s">
        <v>195</v>
      </c>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5"/>
      <c r="IA68" s="22">
        <v>8.01</v>
      </c>
      <c r="IB68" s="22" t="s">
        <v>124</v>
      </c>
      <c r="IC68" s="22" t="s">
        <v>195</v>
      </c>
      <c r="IE68" s="23"/>
      <c r="IF68" s="23"/>
      <c r="IG68" s="23"/>
      <c r="IH68" s="23"/>
      <c r="II68" s="23"/>
    </row>
    <row r="69" spans="1:243" s="22" customFormat="1" ht="28.5">
      <c r="A69" s="66">
        <v>8.02</v>
      </c>
      <c r="B69" s="71" t="s">
        <v>307</v>
      </c>
      <c r="C69" s="39" t="s">
        <v>196</v>
      </c>
      <c r="D69" s="68">
        <v>5.4</v>
      </c>
      <c r="E69" s="69" t="s">
        <v>52</v>
      </c>
      <c r="F69" s="70">
        <v>436.95</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2360</v>
      </c>
      <c r="BB69" s="60">
        <f>BA69+SUM(N69:AZ69)</f>
        <v>2360</v>
      </c>
      <c r="BC69" s="56" t="str">
        <f>SpellNumber(L69,BB69)</f>
        <v>INR  Two Thousand Three Hundred &amp; Sixty  Only</v>
      </c>
      <c r="IA69" s="22">
        <v>8.02</v>
      </c>
      <c r="IB69" s="22" t="s">
        <v>125</v>
      </c>
      <c r="IC69" s="22" t="s">
        <v>196</v>
      </c>
      <c r="ID69" s="22">
        <v>1</v>
      </c>
      <c r="IE69" s="23" t="s">
        <v>65</v>
      </c>
      <c r="IF69" s="23"/>
      <c r="IG69" s="23"/>
      <c r="IH69" s="23"/>
      <c r="II69" s="23"/>
    </row>
    <row r="70" spans="1:243" s="22" customFormat="1" ht="213.75">
      <c r="A70" s="70">
        <v>8.03</v>
      </c>
      <c r="B70" s="67" t="s">
        <v>308</v>
      </c>
      <c r="C70" s="39" t="s">
        <v>197</v>
      </c>
      <c r="D70" s="68">
        <v>5</v>
      </c>
      <c r="E70" s="69" t="s">
        <v>52</v>
      </c>
      <c r="F70" s="70">
        <v>813.59</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4068</v>
      </c>
      <c r="BB70" s="60">
        <f>BA70+SUM(N70:AZ70)</f>
        <v>4068</v>
      </c>
      <c r="BC70" s="56" t="str">
        <f>SpellNumber(L70,BB70)</f>
        <v>INR  Four Thousand  &amp;Sixty Eight  Only</v>
      </c>
      <c r="IA70" s="22">
        <v>9</v>
      </c>
      <c r="IB70" s="22" t="s">
        <v>126</v>
      </c>
      <c r="IC70" s="22" t="s">
        <v>197</v>
      </c>
      <c r="IE70" s="23"/>
      <c r="IF70" s="23"/>
      <c r="IG70" s="23"/>
      <c r="IH70" s="23"/>
      <c r="II70" s="23"/>
    </row>
    <row r="71" spans="1:243" s="22" customFormat="1" ht="55.5" customHeight="1">
      <c r="A71" s="66">
        <v>8.04</v>
      </c>
      <c r="B71" s="67" t="s">
        <v>309</v>
      </c>
      <c r="C71" s="39" t="s">
        <v>198</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9.01</v>
      </c>
      <c r="IB71" s="22" t="s">
        <v>127</v>
      </c>
      <c r="IC71" s="22" t="s">
        <v>198</v>
      </c>
      <c r="IE71" s="23"/>
      <c r="IF71" s="23"/>
      <c r="IG71" s="23"/>
      <c r="IH71" s="23"/>
      <c r="II71" s="23"/>
    </row>
    <row r="72" spans="1:243" s="22" customFormat="1" ht="42.75">
      <c r="A72" s="66">
        <v>8.05</v>
      </c>
      <c r="B72" s="67" t="s">
        <v>310</v>
      </c>
      <c r="C72" s="39" t="s">
        <v>199</v>
      </c>
      <c r="D72" s="68">
        <v>131</v>
      </c>
      <c r="E72" s="69" t="s">
        <v>52</v>
      </c>
      <c r="F72" s="70">
        <v>1315.69</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172355</v>
      </c>
      <c r="BB72" s="60">
        <f>BA72+SUM(N72:AZ72)</f>
        <v>172355</v>
      </c>
      <c r="BC72" s="56" t="str">
        <f>SpellNumber(L72,BB72)</f>
        <v>INR  One Lakh Seventy Two Thousand Three Hundred &amp; Fifty Five  Only</v>
      </c>
      <c r="IA72" s="22">
        <v>9.02</v>
      </c>
      <c r="IB72" s="22" t="s">
        <v>128</v>
      </c>
      <c r="IC72" s="22" t="s">
        <v>199</v>
      </c>
      <c r="ID72" s="22">
        <v>3</v>
      </c>
      <c r="IE72" s="23" t="s">
        <v>65</v>
      </c>
      <c r="IF72" s="23"/>
      <c r="IG72" s="23"/>
      <c r="IH72" s="23"/>
      <c r="II72" s="23"/>
    </row>
    <row r="73" spans="1:243" s="22" customFormat="1" ht="185.25">
      <c r="A73" s="70">
        <v>8.06</v>
      </c>
      <c r="B73" s="67" t="s">
        <v>311</v>
      </c>
      <c r="C73" s="39" t="s">
        <v>200</v>
      </c>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5"/>
      <c r="IA73" s="22">
        <v>9.03</v>
      </c>
      <c r="IB73" s="22" t="s">
        <v>129</v>
      </c>
      <c r="IC73" s="22" t="s">
        <v>200</v>
      </c>
      <c r="IE73" s="23"/>
      <c r="IF73" s="23"/>
      <c r="IG73" s="23"/>
      <c r="IH73" s="23"/>
      <c r="II73" s="23"/>
    </row>
    <row r="74" spans="1:243" s="22" customFormat="1" ht="20.25" customHeight="1">
      <c r="A74" s="66">
        <v>8.07</v>
      </c>
      <c r="B74" s="71" t="s">
        <v>310</v>
      </c>
      <c r="C74" s="39" t="s">
        <v>201</v>
      </c>
      <c r="D74" s="68">
        <v>12.5</v>
      </c>
      <c r="E74" s="69" t="s">
        <v>52</v>
      </c>
      <c r="F74" s="70">
        <v>1355.41</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16943</v>
      </c>
      <c r="BB74" s="60">
        <f>BA74+SUM(N74:AZ74)</f>
        <v>16943</v>
      </c>
      <c r="BC74" s="56" t="str">
        <f>SpellNumber(L74,BB74)</f>
        <v>INR  Sixteen Thousand Nine Hundred &amp; Forty Three  Only</v>
      </c>
      <c r="IA74" s="22">
        <v>9.04</v>
      </c>
      <c r="IB74" s="22" t="s">
        <v>130</v>
      </c>
      <c r="IC74" s="22" t="s">
        <v>201</v>
      </c>
      <c r="IE74" s="23"/>
      <c r="IF74" s="23"/>
      <c r="IG74" s="23"/>
      <c r="IH74" s="23"/>
      <c r="II74" s="23"/>
    </row>
    <row r="75" spans="1:243" s="22" customFormat="1" ht="15.75">
      <c r="A75" s="66">
        <v>9</v>
      </c>
      <c r="B75" s="71" t="s">
        <v>73</v>
      </c>
      <c r="C75" s="39" t="s">
        <v>202</v>
      </c>
      <c r="D75" s="73"/>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c r="IA75" s="22">
        <v>9.05</v>
      </c>
      <c r="IB75" s="22" t="s">
        <v>131</v>
      </c>
      <c r="IC75" s="22" t="s">
        <v>202</v>
      </c>
      <c r="ID75" s="22">
        <v>3</v>
      </c>
      <c r="IE75" s="23" t="s">
        <v>65</v>
      </c>
      <c r="IF75" s="23"/>
      <c r="IG75" s="23"/>
      <c r="IH75" s="23"/>
      <c r="II75" s="23"/>
    </row>
    <row r="76" spans="1:243" s="22" customFormat="1" ht="76.5" customHeight="1">
      <c r="A76" s="70">
        <v>9.01</v>
      </c>
      <c r="B76" s="67" t="s">
        <v>312</v>
      </c>
      <c r="C76" s="39" t="s">
        <v>203</v>
      </c>
      <c r="D76" s="68">
        <v>1</v>
      </c>
      <c r="E76" s="69" t="s">
        <v>65</v>
      </c>
      <c r="F76" s="70">
        <v>213.98</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214</v>
      </c>
      <c r="BB76" s="60">
        <f>BA76+SUM(N76:AZ76)</f>
        <v>214</v>
      </c>
      <c r="BC76" s="56" t="str">
        <f>SpellNumber(L76,BB76)</f>
        <v>INR  Two Hundred &amp; Fourteen  Only</v>
      </c>
      <c r="IA76" s="22">
        <v>9.06</v>
      </c>
      <c r="IB76" s="22" t="s">
        <v>132</v>
      </c>
      <c r="IC76" s="22" t="s">
        <v>203</v>
      </c>
      <c r="ID76" s="22">
        <v>2</v>
      </c>
      <c r="IE76" s="23" t="s">
        <v>65</v>
      </c>
      <c r="IF76" s="23"/>
      <c r="IG76" s="23"/>
      <c r="IH76" s="23"/>
      <c r="II76" s="23"/>
    </row>
    <row r="77" spans="1:243" s="22" customFormat="1" ht="99.75">
      <c r="A77" s="66">
        <v>9.02</v>
      </c>
      <c r="B77" s="67" t="s">
        <v>313</v>
      </c>
      <c r="C77" s="39" t="s">
        <v>204</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10</v>
      </c>
      <c r="IB77" s="22" t="s">
        <v>133</v>
      </c>
      <c r="IC77" s="22" t="s">
        <v>204</v>
      </c>
      <c r="IE77" s="23"/>
      <c r="IF77" s="23"/>
      <c r="IG77" s="23"/>
      <c r="IH77" s="23"/>
      <c r="II77" s="23"/>
    </row>
    <row r="78" spans="1:243" s="22" customFormat="1" ht="28.5">
      <c r="A78" s="66">
        <v>9.03</v>
      </c>
      <c r="B78" s="67" t="s">
        <v>314</v>
      </c>
      <c r="C78" s="39" t="s">
        <v>205</v>
      </c>
      <c r="D78" s="68">
        <v>0.8</v>
      </c>
      <c r="E78" s="69" t="s">
        <v>74</v>
      </c>
      <c r="F78" s="70">
        <v>267.47</v>
      </c>
      <c r="G78" s="40"/>
      <c r="H78" s="24"/>
      <c r="I78" s="47" t="s">
        <v>38</v>
      </c>
      <c r="J78" s="48">
        <f aca="true" t="shared" si="0" ref="J78:J140">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1" ref="BA78:BA140">ROUND(total_amount_ba($B$2,$D$2,D78,F78,J78,K78,M78),0)</f>
        <v>214</v>
      </c>
      <c r="BB78" s="60">
        <f aca="true" t="shared" si="2" ref="BB78:BB140">BA78+SUM(N78:AZ78)</f>
        <v>214</v>
      </c>
      <c r="BC78" s="56" t="str">
        <f aca="true" t="shared" si="3" ref="BC78:BC140">SpellNumber(L78,BB78)</f>
        <v>INR  Two Hundred &amp; Fourteen  Only</v>
      </c>
      <c r="IA78" s="22">
        <v>10.01</v>
      </c>
      <c r="IB78" s="22" t="s">
        <v>134</v>
      </c>
      <c r="IC78" s="22" t="s">
        <v>205</v>
      </c>
      <c r="IE78" s="23"/>
      <c r="IF78" s="23"/>
      <c r="IG78" s="23"/>
      <c r="IH78" s="23"/>
      <c r="II78" s="23"/>
    </row>
    <row r="79" spans="1:243" s="22" customFormat="1" ht="15.75">
      <c r="A79" s="70">
        <v>10</v>
      </c>
      <c r="B79" s="67" t="s">
        <v>53</v>
      </c>
      <c r="C79" s="39" t="s">
        <v>206</v>
      </c>
      <c r="D79" s="73"/>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5"/>
      <c r="IA79" s="22">
        <v>10.02</v>
      </c>
      <c r="IB79" s="22" t="s">
        <v>135</v>
      </c>
      <c r="IC79" s="22" t="s">
        <v>206</v>
      </c>
      <c r="ID79" s="22">
        <v>8</v>
      </c>
      <c r="IE79" s="23" t="s">
        <v>74</v>
      </c>
      <c r="IF79" s="23"/>
      <c r="IG79" s="23"/>
      <c r="IH79" s="23"/>
      <c r="II79" s="23"/>
    </row>
    <row r="80" spans="1:243" s="22" customFormat="1" ht="15.75">
      <c r="A80" s="66">
        <v>10.01</v>
      </c>
      <c r="B80" s="71" t="s">
        <v>315</v>
      </c>
      <c r="C80" s="39" t="s">
        <v>207</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2">
        <v>10.03</v>
      </c>
      <c r="IB80" s="22" t="s">
        <v>136</v>
      </c>
      <c r="IC80" s="22" t="s">
        <v>207</v>
      </c>
      <c r="ID80" s="22">
        <v>4</v>
      </c>
      <c r="IE80" s="23" t="s">
        <v>74</v>
      </c>
      <c r="IF80" s="23"/>
      <c r="IG80" s="23"/>
      <c r="IH80" s="23"/>
      <c r="II80" s="23"/>
    </row>
    <row r="81" spans="1:243" s="22" customFormat="1" ht="28.5">
      <c r="A81" s="66">
        <v>10.02</v>
      </c>
      <c r="B81" s="71" t="s">
        <v>241</v>
      </c>
      <c r="C81" s="39" t="s">
        <v>208</v>
      </c>
      <c r="D81" s="68">
        <v>19.47</v>
      </c>
      <c r="E81" s="69" t="s">
        <v>52</v>
      </c>
      <c r="F81" s="70">
        <v>231.08</v>
      </c>
      <c r="G81" s="40"/>
      <c r="H81" s="24"/>
      <c r="I81" s="47" t="s">
        <v>38</v>
      </c>
      <c r="J81" s="48">
        <f t="shared" si="0"/>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1"/>
        <v>4499</v>
      </c>
      <c r="BB81" s="60">
        <f t="shared" si="2"/>
        <v>4499</v>
      </c>
      <c r="BC81" s="56" t="str">
        <f t="shared" si="3"/>
        <v>INR  Four Thousand Four Hundred &amp; Ninety Nine  Only</v>
      </c>
      <c r="IA81" s="22">
        <v>10.04</v>
      </c>
      <c r="IB81" s="22" t="s">
        <v>137</v>
      </c>
      <c r="IC81" s="22" t="s">
        <v>208</v>
      </c>
      <c r="ID81" s="22">
        <v>25</v>
      </c>
      <c r="IE81" s="23" t="s">
        <v>74</v>
      </c>
      <c r="IF81" s="23"/>
      <c r="IG81" s="23"/>
      <c r="IH81" s="23"/>
      <c r="II81" s="23"/>
    </row>
    <row r="82" spans="1:243" s="22" customFormat="1" ht="60" customHeight="1">
      <c r="A82" s="70">
        <v>10.03</v>
      </c>
      <c r="B82" s="67" t="s">
        <v>240</v>
      </c>
      <c r="C82" s="39" t="s">
        <v>209</v>
      </c>
      <c r="D82" s="73"/>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5"/>
      <c r="IA82" s="22">
        <v>10.05</v>
      </c>
      <c r="IB82" s="22" t="s">
        <v>138</v>
      </c>
      <c r="IC82" s="22" t="s">
        <v>209</v>
      </c>
      <c r="IE82" s="23"/>
      <c r="IF82" s="23"/>
      <c r="IG82" s="23"/>
      <c r="IH82" s="23"/>
      <c r="II82" s="23"/>
    </row>
    <row r="83" spans="1:243" s="22" customFormat="1" ht="21" customHeight="1">
      <c r="A83" s="66">
        <v>10.04</v>
      </c>
      <c r="B83" s="67" t="s">
        <v>241</v>
      </c>
      <c r="C83" s="39" t="s">
        <v>210</v>
      </c>
      <c r="D83" s="68">
        <v>43.76</v>
      </c>
      <c r="E83" s="69" t="s">
        <v>52</v>
      </c>
      <c r="F83" s="70">
        <v>266.46</v>
      </c>
      <c r="G83" s="40"/>
      <c r="H83" s="24"/>
      <c r="I83" s="47" t="s">
        <v>38</v>
      </c>
      <c r="J83" s="48">
        <f t="shared" si="0"/>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1"/>
        <v>11660</v>
      </c>
      <c r="BB83" s="60">
        <f t="shared" si="2"/>
        <v>11660</v>
      </c>
      <c r="BC83" s="56" t="str">
        <f t="shared" si="3"/>
        <v>INR  Eleven Thousand Six Hundred &amp; Sixty  Only</v>
      </c>
      <c r="IA83" s="22">
        <v>10.06</v>
      </c>
      <c r="IB83" s="22" t="s">
        <v>139</v>
      </c>
      <c r="IC83" s="22" t="s">
        <v>210</v>
      </c>
      <c r="ID83" s="22">
        <v>1</v>
      </c>
      <c r="IE83" s="23" t="s">
        <v>65</v>
      </c>
      <c r="IF83" s="23"/>
      <c r="IG83" s="23"/>
      <c r="IH83" s="23"/>
      <c r="II83" s="23"/>
    </row>
    <row r="84" spans="1:243" s="22" customFormat="1" ht="44.25" customHeight="1">
      <c r="A84" s="66">
        <v>10.05</v>
      </c>
      <c r="B84" s="67" t="s">
        <v>242</v>
      </c>
      <c r="C84" s="39" t="s">
        <v>211</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10.07</v>
      </c>
      <c r="IB84" s="22" t="s">
        <v>140</v>
      </c>
      <c r="IC84" s="22" t="s">
        <v>211</v>
      </c>
      <c r="IE84" s="23"/>
      <c r="IF84" s="23"/>
      <c r="IG84" s="23"/>
      <c r="IH84" s="23"/>
      <c r="II84" s="23"/>
    </row>
    <row r="85" spans="1:243" s="22" customFormat="1" ht="19.5" customHeight="1">
      <c r="A85" s="70">
        <v>10.06</v>
      </c>
      <c r="B85" s="67" t="s">
        <v>243</v>
      </c>
      <c r="C85" s="39" t="s">
        <v>212</v>
      </c>
      <c r="D85" s="68">
        <v>15.74</v>
      </c>
      <c r="E85" s="69" t="s">
        <v>52</v>
      </c>
      <c r="F85" s="70">
        <v>323.8</v>
      </c>
      <c r="G85" s="40"/>
      <c r="H85" s="24"/>
      <c r="I85" s="47" t="s">
        <v>38</v>
      </c>
      <c r="J85" s="48">
        <f t="shared" si="0"/>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1"/>
        <v>5097</v>
      </c>
      <c r="BB85" s="60">
        <f t="shared" si="2"/>
        <v>5097</v>
      </c>
      <c r="BC85" s="56" t="str">
        <f t="shared" si="3"/>
        <v>INR  Five Thousand  &amp;Ninety Seven  Only</v>
      </c>
      <c r="IA85" s="22">
        <v>10.08</v>
      </c>
      <c r="IB85" s="22" t="s">
        <v>141</v>
      </c>
      <c r="IC85" s="22" t="s">
        <v>212</v>
      </c>
      <c r="ID85" s="22">
        <v>2</v>
      </c>
      <c r="IE85" s="23" t="s">
        <v>65</v>
      </c>
      <c r="IF85" s="23"/>
      <c r="IG85" s="23"/>
      <c r="IH85" s="23"/>
      <c r="II85" s="23"/>
    </row>
    <row r="86" spans="1:243" s="22" customFormat="1" ht="15.75">
      <c r="A86" s="66">
        <v>10.07</v>
      </c>
      <c r="B86" s="71" t="s">
        <v>83</v>
      </c>
      <c r="C86" s="39" t="s">
        <v>213</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10.09</v>
      </c>
      <c r="IB86" s="22" t="s">
        <v>142</v>
      </c>
      <c r="IC86" s="22" t="s">
        <v>213</v>
      </c>
      <c r="IE86" s="23"/>
      <c r="IF86" s="23"/>
      <c r="IG86" s="23"/>
      <c r="IH86" s="23"/>
      <c r="II86" s="23"/>
    </row>
    <row r="87" spans="1:243" s="22" customFormat="1" ht="28.5">
      <c r="A87" s="66">
        <v>10.08</v>
      </c>
      <c r="B87" s="71" t="s">
        <v>84</v>
      </c>
      <c r="C87" s="39" t="s">
        <v>214</v>
      </c>
      <c r="D87" s="68">
        <v>9.73</v>
      </c>
      <c r="E87" s="69" t="s">
        <v>52</v>
      </c>
      <c r="F87" s="70">
        <v>199.34</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1940</v>
      </c>
      <c r="BB87" s="60">
        <f t="shared" si="2"/>
        <v>1940</v>
      </c>
      <c r="BC87" s="56" t="str">
        <f t="shared" si="3"/>
        <v>INR  One Thousand Nine Hundred &amp; Forty  Only</v>
      </c>
      <c r="IA87" s="22">
        <v>10.1</v>
      </c>
      <c r="IB87" s="22" t="s">
        <v>143</v>
      </c>
      <c r="IC87" s="22" t="s">
        <v>214</v>
      </c>
      <c r="ID87" s="22">
        <v>3</v>
      </c>
      <c r="IE87" s="23" t="s">
        <v>65</v>
      </c>
      <c r="IF87" s="23"/>
      <c r="IG87" s="23"/>
      <c r="IH87" s="23"/>
      <c r="II87" s="23"/>
    </row>
    <row r="88" spans="1:243" s="22" customFormat="1" ht="85.5">
      <c r="A88" s="70">
        <v>10.09</v>
      </c>
      <c r="B88" s="67" t="s">
        <v>111</v>
      </c>
      <c r="C88" s="39" t="s">
        <v>215</v>
      </c>
      <c r="D88" s="73"/>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5"/>
      <c r="IA88" s="22">
        <v>10.11</v>
      </c>
      <c r="IB88" s="22" t="s">
        <v>141</v>
      </c>
      <c r="IC88" s="22" t="s">
        <v>215</v>
      </c>
      <c r="ID88" s="22">
        <v>3</v>
      </c>
      <c r="IE88" s="23" t="s">
        <v>65</v>
      </c>
      <c r="IF88" s="23"/>
      <c r="IG88" s="23"/>
      <c r="IH88" s="23"/>
      <c r="II88" s="23"/>
    </row>
    <row r="89" spans="1:243" s="22" customFormat="1" ht="28.5">
      <c r="A89" s="66">
        <v>10.1</v>
      </c>
      <c r="B89" s="67" t="s">
        <v>86</v>
      </c>
      <c r="C89" s="39" t="s">
        <v>216</v>
      </c>
      <c r="D89" s="68">
        <v>76</v>
      </c>
      <c r="E89" s="69" t="s">
        <v>52</v>
      </c>
      <c r="F89" s="70">
        <v>76.41</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5807</v>
      </c>
      <c r="BB89" s="60">
        <f t="shared" si="2"/>
        <v>5807</v>
      </c>
      <c r="BC89" s="56" t="str">
        <f t="shared" si="3"/>
        <v>INR  Five Thousand Eight Hundred &amp; Seven  Only</v>
      </c>
      <c r="IA89" s="22">
        <v>10.12</v>
      </c>
      <c r="IB89" s="22" t="s">
        <v>144</v>
      </c>
      <c r="IC89" s="22" t="s">
        <v>216</v>
      </c>
      <c r="IE89" s="23"/>
      <c r="IF89" s="23"/>
      <c r="IG89" s="23"/>
      <c r="IH89" s="23"/>
      <c r="II89" s="23"/>
    </row>
    <row r="90" spans="1:243" s="22" customFormat="1" ht="42.75">
      <c r="A90" s="66">
        <v>10.11</v>
      </c>
      <c r="B90" s="67" t="s">
        <v>316</v>
      </c>
      <c r="C90" s="39" t="s">
        <v>217</v>
      </c>
      <c r="D90" s="73"/>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5"/>
      <c r="IA90" s="22">
        <v>10.13</v>
      </c>
      <c r="IB90" s="22" t="s">
        <v>143</v>
      </c>
      <c r="IC90" s="22" t="s">
        <v>217</v>
      </c>
      <c r="ID90" s="22">
        <v>3</v>
      </c>
      <c r="IE90" s="23" t="s">
        <v>65</v>
      </c>
      <c r="IF90" s="23"/>
      <c r="IG90" s="23"/>
      <c r="IH90" s="23"/>
      <c r="II90" s="23"/>
    </row>
    <row r="91" spans="1:243" s="22" customFormat="1" ht="57">
      <c r="A91" s="70">
        <v>10.12</v>
      </c>
      <c r="B91" s="67" t="s">
        <v>317</v>
      </c>
      <c r="C91" s="39" t="s">
        <v>218</v>
      </c>
      <c r="D91" s="68">
        <v>72.96</v>
      </c>
      <c r="E91" s="69" t="s">
        <v>52</v>
      </c>
      <c r="F91" s="70">
        <v>141.29</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10309</v>
      </c>
      <c r="BB91" s="60">
        <f t="shared" si="2"/>
        <v>10309</v>
      </c>
      <c r="BC91" s="56" t="str">
        <f t="shared" si="3"/>
        <v>INR  Ten Thousand Three Hundred &amp; Nine  Only</v>
      </c>
      <c r="IA91" s="22">
        <v>10.14</v>
      </c>
      <c r="IB91" s="22" t="s">
        <v>145</v>
      </c>
      <c r="IC91" s="22" t="s">
        <v>218</v>
      </c>
      <c r="IE91" s="23"/>
      <c r="IF91" s="23"/>
      <c r="IG91" s="23"/>
      <c r="IH91" s="23"/>
      <c r="II91" s="23"/>
    </row>
    <row r="92" spans="1:243" s="22" customFormat="1" ht="42.75">
      <c r="A92" s="66">
        <v>10.13</v>
      </c>
      <c r="B92" s="71" t="s">
        <v>85</v>
      </c>
      <c r="C92" s="39" t="s">
        <v>219</v>
      </c>
      <c r="D92" s="73"/>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5"/>
      <c r="IA92" s="22">
        <v>10.15</v>
      </c>
      <c r="IB92" s="22" t="s">
        <v>143</v>
      </c>
      <c r="IC92" s="22" t="s">
        <v>219</v>
      </c>
      <c r="ID92" s="22">
        <v>3</v>
      </c>
      <c r="IE92" s="23" t="s">
        <v>65</v>
      </c>
      <c r="IF92" s="23"/>
      <c r="IG92" s="23"/>
      <c r="IH92" s="23"/>
      <c r="II92" s="23"/>
    </row>
    <row r="93" spans="1:243" s="22" customFormat="1" ht="28.5">
      <c r="A93" s="66">
        <v>10.14</v>
      </c>
      <c r="B93" s="71" t="s">
        <v>86</v>
      </c>
      <c r="C93" s="39" t="s">
        <v>220</v>
      </c>
      <c r="D93" s="68">
        <v>66</v>
      </c>
      <c r="E93" s="69" t="s">
        <v>52</v>
      </c>
      <c r="F93" s="70">
        <v>106.57</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1"/>
        <v>7034</v>
      </c>
      <c r="BB93" s="60">
        <f t="shared" si="2"/>
        <v>7034</v>
      </c>
      <c r="BC93" s="56" t="str">
        <f t="shared" si="3"/>
        <v>INR  Seven Thousand  &amp;Thirty Four  Only</v>
      </c>
      <c r="IA93" s="22">
        <v>11</v>
      </c>
      <c r="IB93" s="22" t="s">
        <v>87</v>
      </c>
      <c r="IC93" s="22" t="s">
        <v>220</v>
      </c>
      <c r="IE93" s="23"/>
      <c r="IF93" s="23"/>
      <c r="IG93" s="23"/>
      <c r="IH93" s="23"/>
      <c r="II93" s="23"/>
    </row>
    <row r="94" spans="1:243" s="22" customFormat="1" ht="57">
      <c r="A94" s="70">
        <v>10.15</v>
      </c>
      <c r="B94" s="67" t="s">
        <v>112</v>
      </c>
      <c r="C94" s="39" t="s">
        <v>221</v>
      </c>
      <c r="D94" s="73"/>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5"/>
      <c r="IA94" s="22">
        <v>11.01</v>
      </c>
      <c r="IB94" s="22" t="s">
        <v>146</v>
      </c>
      <c r="IC94" s="22" t="s">
        <v>221</v>
      </c>
      <c r="ID94" s="22">
        <v>41</v>
      </c>
      <c r="IE94" s="23" t="s">
        <v>148</v>
      </c>
      <c r="IF94" s="23"/>
      <c r="IG94" s="23"/>
      <c r="IH94" s="23"/>
      <c r="II94" s="23"/>
    </row>
    <row r="95" spans="1:243" s="22" customFormat="1" ht="45.75" customHeight="1">
      <c r="A95" s="66">
        <v>10.16</v>
      </c>
      <c r="B95" s="67" t="s">
        <v>113</v>
      </c>
      <c r="C95" s="39" t="s">
        <v>222</v>
      </c>
      <c r="D95" s="68">
        <v>5</v>
      </c>
      <c r="E95" s="69" t="s">
        <v>52</v>
      </c>
      <c r="F95" s="70">
        <v>155.32</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777</v>
      </c>
      <c r="BB95" s="60">
        <f t="shared" si="2"/>
        <v>777</v>
      </c>
      <c r="BC95" s="56" t="str">
        <f t="shared" si="3"/>
        <v>INR  Seven Hundred &amp; Seventy Seven  Only</v>
      </c>
      <c r="IA95" s="22">
        <v>11.02</v>
      </c>
      <c r="IB95" s="72" t="s">
        <v>147</v>
      </c>
      <c r="IC95" s="22" t="s">
        <v>222</v>
      </c>
      <c r="ID95" s="22">
        <v>41</v>
      </c>
      <c r="IE95" s="23" t="s">
        <v>148</v>
      </c>
      <c r="IF95" s="23"/>
      <c r="IG95" s="23"/>
      <c r="IH95" s="23"/>
      <c r="II95" s="23"/>
    </row>
    <row r="96" spans="1:55" ht="28.5">
      <c r="A96" s="66">
        <v>10.17</v>
      </c>
      <c r="B96" s="67" t="s">
        <v>318</v>
      </c>
      <c r="C96" s="39" t="s">
        <v>356</v>
      </c>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5"/>
    </row>
    <row r="97" spans="1:55" ht="27.75" customHeight="1">
      <c r="A97" s="70">
        <v>10.18</v>
      </c>
      <c r="B97" s="67" t="s">
        <v>319</v>
      </c>
      <c r="C97" s="39" t="s">
        <v>357</v>
      </c>
      <c r="D97" s="68">
        <v>245</v>
      </c>
      <c r="E97" s="69" t="s">
        <v>52</v>
      </c>
      <c r="F97" s="70">
        <v>14.68</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3597</v>
      </c>
      <c r="BB97" s="60">
        <f t="shared" si="2"/>
        <v>3597</v>
      </c>
      <c r="BC97" s="56" t="str">
        <f t="shared" si="3"/>
        <v>INR  Three Thousand Five Hundred &amp; Ninety Seven  Only</v>
      </c>
    </row>
    <row r="98" spans="1:55" ht="71.25">
      <c r="A98" s="66">
        <v>10.19</v>
      </c>
      <c r="B98" s="71" t="s">
        <v>244</v>
      </c>
      <c r="C98" s="39" t="s">
        <v>358</v>
      </c>
      <c r="D98" s="68">
        <v>245</v>
      </c>
      <c r="E98" s="69" t="s">
        <v>52</v>
      </c>
      <c r="F98" s="70">
        <v>12.45</v>
      </c>
      <c r="G98" s="40"/>
      <c r="H98" s="24"/>
      <c r="I98" s="47" t="s">
        <v>38</v>
      </c>
      <c r="J98" s="48">
        <f t="shared" si="0"/>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1"/>
        <v>3050</v>
      </c>
      <c r="BB98" s="60">
        <f t="shared" si="2"/>
        <v>3050</v>
      </c>
      <c r="BC98" s="56" t="str">
        <f t="shared" si="3"/>
        <v>INR  Three Thousand  &amp;Fifty  Only</v>
      </c>
    </row>
    <row r="99" spans="1:55" ht="71.25">
      <c r="A99" s="66">
        <v>10.2</v>
      </c>
      <c r="B99" s="71" t="s">
        <v>320</v>
      </c>
      <c r="C99" s="39" t="s">
        <v>359</v>
      </c>
      <c r="D99" s="73"/>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5"/>
    </row>
    <row r="100" spans="1:55" ht="28.5">
      <c r="A100" s="70">
        <v>10.21</v>
      </c>
      <c r="B100" s="67" t="s">
        <v>321</v>
      </c>
      <c r="C100" s="39" t="s">
        <v>360</v>
      </c>
      <c r="D100" s="68">
        <v>267</v>
      </c>
      <c r="E100" s="69" t="s">
        <v>52</v>
      </c>
      <c r="F100" s="70">
        <v>47.61</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1"/>
        <v>12712</v>
      </c>
      <c r="BB100" s="60">
        <f t="shared" si="2"/>
        <v>12712</v>
      </c>
      <c r="BC100" s="56" t="str">
        <f t="shared" si="3"/>
        <v>INR  Twelve Thousand Seven Hundred &amp; Twelve  Only</v>
      </c>
    </row>
    <row r="101" spans="1:55" ht="85.5">
      <c r="A101" s="66">
        <v>10.22</v>
      </c>
      <c r="B101" s="67" t="s">
        <v>115</v>
      </c>
      <c r="C101" s="39" t="s">
        <v>361</v>
      </c>
      <c r="D101" s="68">
        <v>76</v>
      </c>
      <c r="E101" s="69" t="s">
        <v>52</v>
      </c>
      <c r="F101" s="70">
        <v>16</v>
      </c>
      <c r="G101" s="40"/>
      <c r="H101" s="24"/>
      <c r="I101" s="47" t="s">
        <v>38</v>
      </c>
      <c r="J101" s="48">
        <f t="shared" si="0"/>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
        <v>1216</v>
      </c>
      <c r="BB101" s="60">
        <f t="shared" si="2"/>
        <v>1216</v>
      </c>
      <c r="BC101" s="56" t="str">
        <f t="shared" si="3"/>
        <v>INR  One Thousand Two Hundred &amp; Sixteen  Only</v>
      </c>
    </row>
    <row r="102" spans="1:55" ht="57">
      <c r="A102" s="66">
        <v>10.23</v>
      </c>
      <c r="B102" s="67" t="s">
        <v>112</v>
      </c>
      <c r="C102" s="39" t="s">
        <v>362</v>
      </c>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5"/>
    </row>
    <row r="103" spans="1:55" ht="28.5">
      <c r="A103" s="70">
        <v>10.24</v>
      </c>
      <c r="B103" s="67" t="s">
        <v>117</v>
      </c>
      <c r="C103" s="39" t="s">
        <v>363</v>
      </c>
      <c r="D103" s="68">
        <v>200</v>
      </c>
      <c r="E103" s="69" t="s">
        <v>52</v>
      </c>
      <c r="F103" s="70">
        <v>70.1</v>
      </c>
      <c r="G103" s="40"/>
      <c r="H103" s="24"/>
      <c r="I103" s="47" t="s">
        <v>38</v>
      </c>
      <c r="J103" s="48">
        <f t="shared" si="0"/>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1"/>
        <v>14020</v>
      </c>
      <c r="BB103" s="60">
        <f t="shared" si="2"/>
        <v>14020</v>
      </c>
      <c r="BC103" s="56" t="str">
        <f t="shared" si="3"/>
        <v>INR  Fourteen Thousand  &amp;Twenty  Only</v>
      </c>
    </row>
    <row r="104" spans="1:55" ht="28.5">
      <c r="A104" s="66">
        <v>10.25</v>
      </c>
      <c r="B104" s="67" t="s">
        <v>322</v>
      </c>
      <c r="C104" s="39" t="s">
        <v>364</v>
      </c>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5"/>
    </row>
    <row r="105" spans="1:55" ht="28.5">
      <c r="A105" s="66">
        <v>10.26</v>
      </c>
      <c r="B105" s="67" t="s">
        <v>323</v>
      </c>
      <c r="C105" s="39" t="s">
        <v>365</v>
      </c>
      <c r="D105" s="68">
        <v>20</v>
      </c>
      <c r="E105" s="69" t="s">
        <v>52</v>
      </c>
      <c r="F105" s="70">
        <v>59.05</v>
      </c>
      <c r="G105" s="40"/>
      <c r="H105" s="24"/>
      <c r="I105" s="47" t="s">
        <v>38</v>
      </c>
      <c r="J105" s="48">
        <f t="shared" si="0"/>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1"/>
        <v>1181</v>
      </c>
      <c r="BB105" s="60">
        <f t="shared" si="2"/>
        <v>1181</v>
      </c>
      <c r="BC105" s="56" t="str">
        <f t="shared" si="3"/>
        <v>INR  One Thousand One Hundred &amp; Eighty One  Only</v>
      </c>
    </row>
    <row r="106" spans="1:55" ht="15.75">
      <c r="A106" s="66">
        <v>11</v>
      </c>
      <c r="B106" s="67" t="s">
        <v>118</v>
      </c>
      <c r="C106" s="39" t="s">
        <v>366</v>
      </c>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5"/>
    </row>
    <row r="107" spans="1:55" ht="228">
      <c r="A107" s="66">
        <v>11.01</v>
      </c>
      <c r="B107" s="67" t="s">
        <v>324</v>
      </c>
      <c r="C107" s="39" t="s">
        <v>367</v>
      </c>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5"/>
    </row>
    <row r="108" spans="1:55" ht="28.5">
      <c r="A108" s="66">
        <v>11.02</v>
      </c>
      <c r="B108" s="67" t="s">
        <v>325</v>
      </c>
      <c r="C108" s="39" t="s">
        <v>368</v>
      </c>
      <c r="D108" s="68">
        <v>1</v>
      </c>
      <c r="E108" s="69" t="s">
        <v>65</v>
      </c>
      <c r="F108" s="70">
        <v>753.09</v>
      </c>
      <c r="G108" s="40"/>
      <c r="H108" s="24"/>
      <c r="I108" s="47" t="s">
        <v>38</v>
      </c>
      <c r="J108" s="48">
        <f t="shared" si="0"/>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1"/>
        <v>753</v>
      </c>
      <c r="BB108" s="60">
        <f t="shared" si="2"/>
        <v>753</v>
      </c>
      <c r="BC108" s="56" t="str">
        <f t="shared" si="3"/>
        <v>INR  Seven Hundred &amp; Fifty Three  Only</v>
      </c>
    </row>
    <row r="109" spans="1:55" ht="57">
      <c r="A109" s="66">
        <v>11.03</v>
      </c>
      <c r="B109" s="67" t="s">
        <v>326</v>
      </c>
      <c r="C109" s="39" t="s">
        <v>369</v>
      </c>
      <c r="D109" s="68">
        <v>25</v>
      </c>
      <c r="E109" s="69" t="s">
        <v>74</v>
      </c>
      <c r="F109" s="70">
        <v>2.36</v>
      </c>
      <c r="G109" s="40"/>
      <c r="H109" s="24"/>
      <c r="I109" s="47" t="s">
        <v>38</v>
      </c>
      <c r="J109" s="48">
        <f t="shared" si="0"/>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1"/>
        <v>59</v>
      </c>
      <c r="BB109" s="60">
        <f t="shared" si="2"/>
        <v>59</v>
      </c>
      <c r="BC109" s="56" t="str">
        <f t="shared" si="3"/>
        <v>INR  Fifty Nine Only</v>
      </c>
    </row>
    <row r="110" spans="1:55" ht="114">
      <c r="A110" s="66">
        <v>11.04</v>
      </c>
      <c r="B110" s="67" t="s">
        <v>327</v>
      </c>
      <c r="C110" s="39" t="s">
        <v>370</v>
      </c>
      <c r="D110" s="68">
        <v>10</v>
      </c>
      <c r="E110" s="69" t="s">
        <v>65</v>
      </c>
      <c r="F110" s="70">
        <v>261.15</v>
      </c>
      <c r="G110" s="65">
        <v>20610</v>
      </c>
      <c r="H110" s="50"/>
      <c r="I110" s="51" t="s">
        <v>38</v>
      </c>
      <c r="J110" s="52">
        <f t="shared" si="0"/>
        <v>1</v>
      </c>
      <c r="K110" s="50" t="s">
        <v>39</v>
      </c>
      <c r="L110" s="50" t="s">
        <v>4</v>
      </c>
      <c r="M110" s="53"/>
      <c r="N110" s="50"/>
      <c r="O110" s="50"/>
      <c r="P110" s="54"/>
      <c r="Q110" s="50"/>
      <c r="R110" s="50"/>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42">
        <f t="shared" si="1"/>
        <v>2612</v>
      </c>
      <c r="BB110" s="55">
        <f t="shared" si="2"/>
        <v>2612</v>
      </c>
      <c r="BC110" s="56" t="str">
        <f t="shared" si="3"/>
        <v>INR  Two Thousand Six Hundred &amp; Twelve  Only</v>
      </c>
    </row>
    <row r="111" spans="1:55" ht="15.75">
      <c r="A111" s="66">
        <v>12</v>
      </c>
      <c r="B111" s="67" t="s">
        <v>123</v>
      </c>
      <c r="C111" s="39" t="s">
        <v>371</v>
      </c>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5"/>
    </row>
    <row r="112" spans="1:55" ht="71.25">
      <c r="A112" s="66">
        <v>12.01</v>
      </c>
      <c r="B112" s="67" t="s">
        <v>245</v>
      </c>
      <c r="C112" s="39" t="s">
        <v>372</v>
      </c>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5"/>
    </row>
    <row r="113" spans="1:55" ht="28.5">
      <c r="A113" s="66">
        <v>12.02</v>
      </c>
      <c r="B113" s="67" t="s">
        <v>246</v>
      </c>
      <c r="C113" s="39" t="s">
        <v>373</v>
      </c>
      <c r="D113" s="68">
        <v>0.19</v>
      </c>
      <c r="E113" s="69" t="s">
        <v>64</v>
      </c>
      <c r="F113" s="70">
        <v>1523.41</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
        <v>289</v>
      </c>
      <c r="BB113" s="60">
        <f t="shared" si="2"/>
        <v>289</v>
      </c>
      <c r="BC113" s="56" t="str">
        <f t="shared" si="3"/>
        <v>INR  Two Hundred &amp; Eighty Nine  Only</v>
      </c>
    </row>
    <row r="114" spans="1:55" ht="28.5">
      <c r="A114" s="66">
        <v>12.03</v>
      </c>
      <c r="B114" s="67" t="s">
        <v>247</v>
      </c>
      <c r="C114" s="39" t="s">
        <v>374</v>
      </c>
      <c r="D114" s="68">
        <v>0.39</v>
      </c>
      <c r="E114" s="69" t="s">
        <v>64</v>
      </c>
      <c r="F114" s="70">
        <v>940.64</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1"/>
        <v>367</v>
      </c>
      <c r="BB114" s="60">
        <f t="shared" si="2"/>
        <v>367</v>
      </c>
      <c r="BC114" s="56" t="str">
        <f t="shared" si="3"/>
        <v>INR  Three Hundred &amp; Sixty Seven  Only</v>
      </c>
    </row>
    <row r="115" spans="1:55" ht="85.5">
      <c r="A115" s="66">
        <v>12.04</v>
      </c>
      <c r="B115" s="67" t="s">
        <v>328</v>
      </c>
      <c r="C115" s="39" t="s">
        <v>375</v>
      </c>
      <c r="D115" s="68">
        <v>0.18</v>
      </c>
      <c r="E115" s="69" t="s">
        <v>64</v>
      </c>
      <c r="F115" s="70">
        <v>2222.44</v>
      </c>
      <c r="G115" s="40"/>
      <c r="H115" s="24"/>
      <c r="I115" s="47" t="s">
        <v>38</v>
      </c>
      <c r="J115" s="48">
        <f t="shared" si="0"/>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1"/>
        <v>400</v>
      </c>
      <c r="BB115" s="60">
        <f t="shared" si="2"/>
        <v>400</v>
      </c>
      <c r="BC115" s="56" t="str">
        <f t="shared" si="3"/>
        <v>INR  Four Hundred    Only</v>
      </c>
    </row>
    <row r="116" spans="1:55" ht="85.5">
      <c r="A116" s="66">
        <v>12.05</v>
      </c>
      <c r="B116" s="67" t="s">
        <v>329</v>
      </c>
      <c r="C116" s="39" t="s">
        <v>376</v>
      </c>
      <c r="D116" s="73"/>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5"/>
    </row>
    <row r="117" spans="1:55" ht="28.5">
      <c r="A117" s="70">
        <v>12.06</v>
      </c>
      <c r="B117" s="67" t="s">
        <v>330</v>
      </c>
      <c r="C117" s="39" t="s">
        <v>377</v>
      </c>
      <c r="D117" s="68">
        <v>0.3</v>
      </c>
      <c r="E117" s="69" t="s">
        <v>64</v>
      </c>
      <c r="F117" s="70">
        <v>1288.82</v>
      </c>
      <c r="G117" s="40"/>
      <c r="H117" s="24"/>
      <c r="I117" s="47" t="s">
        <v>38</v>
      </c>
      <c r="J117" s="48">
        <f t="shared" si="0"/>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1"/>
        <v>387</v>
      </c>
      <c r="BB117" s="60">
        <f t="shared" si="2"/>
        <v>387</v>
      </c>
      <c r="BC117" s="56" t="str">
        <f t="shared" si="3"/>
        <v>INR  Three Hundred &amp; Eighty Seven  Only</v>
      </c>
    </row>
    <row r="118" spans="1:55" ht="57">
      <c r="A118" s="66">
        <v>12.07</v>
      </c>
      <c r="B118" s="67" t="s">
        <v>331</v>
      </c>
      <c r="C118" s="39" t="s">
        <v>378</v>
      </c>
      <c r="D118" s="73"/>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5"/>
    </row>
    <row r="119" spans="1:55" ht="28.5">
      <c r="A119" s="66">
        <v>12.08</v>
      </c>
      <c r="B119" s="67" t="s">
        <v>332</v>
      </c>
      <c r="C119" s="39" t="s">
        <v>379</v>
      </c>
      <c r="D119" s="68">
        <v>1.84</v>
      </c>
      <c r="E119" s="69" t="s">
        <v>52</v>
      </c>
      <c r="F119" s="70">
        <v>48.09</v>
      </c>
      <c r="G119" s="40"/>
      <c r="H119" s="24"/>
      <c r="I119" s="47" t="s">
        <v>38</v>
      </c>
      <c r="J119" s="48">
        <f t="shared" si="0"/>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1"/>
        <v>88</v>
      </c>
      <c r="BB119" s="60">
        <f t="shared" si="2"/>
        <v>88</v>
      </c>
      <c r="BC119" s="56" t="str">
        <f t="shared" si="3"/>
        <v>INR  Eighty Eight Only</v>
      </c>
    </row>
    <row r="120" spans="1:55" ht="42.75">
      <c r="A120" s="66">
        <v>12.09</v>
      </c>
      <c r="B120" s="67" t="s">
        <v>333</v>
      </c>
      <c r="C120" s="39" t="s">
        <v>380</v>
      </c>
      <c r="D120" s="68">
        <v>0.08</v>
      </c>
      <c r="E120" s="69" t="s">
        <v>64</v>
      </c>
      <c r="F120" s="70">
        <v>571.94</v>
      </c>
      <c r="G120" s="40"/>
      <c r="H120" s="24"/>
      <c r="I120" s="47" t="s">
        <v>38</v>
      </c>
      <c r="J120" s="48">
        <f t="shared" si="0"/>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9"/>
      <c r="BA120" s="42">
        <f t="shared" si="1"/>
        <v>46</v>
      </c>
      <c r="BB120" s="60">
        <f t="shared" si="2"/>
        <v>46</v>
      </c>
      <c r="BC120" s="56" t="str">
        <f t="shared" si="3"/>
        <v>INR  Forty Six Only</v>
      </c>
    </row>
    <row r="121" spans="1:55" ht="99.75">
      <c r="A121" s="66">
        <v>12.1</v>
      </c>
      <c r="B121" s="67" t="s">
        <v>334</v>
      </c>
      <c r="C121" s="39" t="s">
        <v>381</v>
      </c>
      <c r="D121" s="73"/>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5"/>
    </row>
    <row r="122" spans="1:55" ht="28.5">
      <c r="A122" s="66">
        <v>12.11</v>
      </c>
      <c r="B122" s="67" t="s">
        <v>335</v>
      </c>
      <c r="C122" s="39" t="s">
        <v>382</v>
      </c>
      <c r="D122" s="68">
        <v>45</v>
      </c>
      <c r="E122" s="69" t="s">
        <v>74</v>
      </c>
      <c r="F122" s="70">
        <v>94.82</v>
      </c>
      <c r="G122" s="40"/>
      <c r="H122" s="24"/>
      <c r="I122" s="47" t="s">
        <v>38</v>
      </c>
      <c r="J122" s="48">
        <f t="shared" si="0"/>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9"/>
      <c r="BA122" s="42">
        <f t="shared" si="1"/>
        <v>4267</v>
      </c>
      <c r="BB122" s="60">
        <f t="shared" si="2"/>
        <v>4267</v>
      </c>
      <c r="BC122" s="56" t="str">
        <f t="shared" si="3"/>
        <v>INR  Four Thousand Two Hundred &amp; Sixty Seven  Only</v>
      </c>
    </row>
    <row r="123" spans="1:55" ht="71.25">
      <c r="A123" s="66">
        <v>12.12</v>
      </c>
      <c r="B123" s="67" t="s">
        <v>248</v>
      </c>
      <c r="C123" s="39" t="s">
        <v>383</v>
      </c>
      <c r="D123" s="68">
        <v>60</v>
      </c>
      <c r="E123" s="69" t="s">
        <v>52</v>
      </c>
      <c r="F123" s="70">
        <v>34.19</v>
      </c>
      <c r="G123" s="40"/>
      <c r="H123" s="24"/>
      <c r="I123" s="47" t="s">
        <v>38</v>
      </c>
      <c r="J123" s="48">
        <f t="shared" si="0"/>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1"/>
        <v>2051</v>
      </c>
      <c r="BB123" s="60">
        <f t="shared" si="2"/>
        <v>2051</v>
      </c>
      <c r="BC123" s="56" t="str">
        <f t="shared" si="3"/>
        <v>INR  Two Thousand  &amp;Fifty One  Only</v>
      </c>
    </row>
    <row r="124" spans="1:55" ht="128.25">
      <c r="A124" s="66">
        <v>12.13</v>
      </c>
      <c r="B124" s="67" t="s">
        <v>336</v>
      </c>
      <c r="C124" s="39" t="s">
        <v>384</v>
      </c>
      <c r="D124" s="68">
        <v>2.34</v>
      </c>
      <c r="E124" s="69" t="s">
        <v>64</v>
      </c>
      <c r="F124" s="70">
        <v>121.74</v>
      </c>
      <c r="G124" s="40"/>
      <c r="H124" s="24"/>
      <c r="I124" s="47" t="s">
        <v>38</v>
      </c>
      <c r="J124" s="48">
        <f t="shared" si="0"/>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1"/>
        <v>285</v>
      </c>
      <c r="BB124" s="60">
        <f t="shared" si="2"/>
        <v>285</v>
      </c>
      <c r="BC124" s="56" t="str">
        <f t="shared" si="3"/>
        <v>INR  Two Hundred &amp; Eighty Five  Only</v>
      </c>
    </row>
    <row r="125" spans="1:55" ht="15.75">
      <c r="A125" s="66">
        <v>13</v>
      </c>
      <c r="B125" s="67" t="s">
        <v>126</v>
      </c>
      <c r="C125" s="39" t="s">
        <v>385</v>
      </c>
      <c r="D125" s="73"/>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5"/>
    </row>
    <row r="126" spans="1:55" ht="156.75">
      <c r="A126" s="66">
        <v>13.01</v>
      </c>
      <c r="B126" s="67" t="s">
        <v>249</v>
      </c>
      <c r="C126" s="39" t="s">
        <v>386</v>
      </c>
      <c r="D126" s="73"/>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5"/>
    </row>
    <row r="127" spans="1:55" ht="28.5">
      <c r="A127" s="66">
        <v>13.02</v>
      </c>
      <c r="B127" s="67" t="s">
        <v>250</v>
      </c>
      <c r="C127" s="39" t="s">
        <v>387</v>
      </c>
      <c r="D127" s="68">
        <v>1</v>
      </c>
      <c r="E127" s="69" t="s">
        <v>65</v>
      </c>
      <c r="F127" s="70">
        <v>4612.84</v>
      </c>
      <c r="G127" s="40"/>
      <c r="H127" s="24"/>
      <c r="I127" s="47" t="s">
        <v>38</v>
      </c>
      <c r="J127" s="48">
        <f t="shared" si="0"/>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 t="shared" si="1"/>
        <v>4613</v>
      </c>
      <c r="BB127" s="60">
        <f t="shared" si="2"/>
        <v>4613</v>
      </c>
      <c r="BC127" s="56" t="str">
        <f t="shared" si="3"/>
        <v>INR  Four Thousand Six Hundred &amp; Thirteen  Only</v>
      </c>
    </row>
    <row r="128" spans="1:55" ht="57">
      <c r="A128" s="66">
        <v>13.03</v>
      </c>
      <c r="B128" s="67" t="s">
        <v>251</v>
      </c>
      <c r="C128" s="39" t="s">
        <v>388</v>
      </c>
      <c r="D128" s="68">
        <v>1</v>
      </c>
      <c r="E128" s="69" t="s">
        <v>65</v>
      </c>
      <c r="F128" s="70">
        <v>774.26</v>
      </c>
      <c r="G128" s="40"/>
      <c r="H128" s="24"/>
      <c r="I128" s="47" t="s">
        <v>38</v>
      </c>
      <c r="J128" s="48">
        <f t="shared" si="0"/>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9"/>
      <c r="BA128" s="42">
        <f t="shared" si="1"/>
        <v>774</v>
      </c>
      <c r="BB128" s="60">
        <f t="shared" si="2"/>
        <v>774</v>
      </c>
      <c r="BC128" s="56" t="str">
        <f t="shared" si="3"/>
        <v>INR  Seven Hundred &amp; Seventy Four  Only</v>
      </c>
    </row>
    <row r="129" spans="1:55" ht="57">
      <c r="A129" s="66">
        <v>13.04</v>
      </c>
      <c r="B129" s="71" t="s">
        <v>252</v>
      </c>
      <c r="C129" s="39" t="s">
        <v>389</v>
      </c>
      <c r="D129" s="68">
        <v>1</v>
      </c>
      <c r="E129" s="69" t="s">
        <v>65</v>
      </c>
      <c r="F129" s="70">
        <v>5360.45</v>
      </c>
      <c r="G129" s="40"/>
      <c r="H129" s="24"/>
      <c r="I129" s="47" t="s">
        <v>38</v>
      </c>
      <c r="J129" s="48">
        <f t="shared" si="0"/>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1"/>
        <v>5360</v>
      </c>
      <c r="BB129" s="60">
        <f t="shared" si="2"/>
        <v>5360</v>
      </c>
      <c r="BC129" s="56" t="str">
        <f t="shared" si="3"/>
        <v>INR  Five Thousand Three Hundred &amp; Sixty  Only</v>
      </c>
    </row>
    <row r="130" spans="1:55" ht="57">
      <c r="A130" s="66">
        <v>13.05</v>
      </c>
      <c r="B130" s="71" t="s">
        <v>253</v>
      </c>
      <c r="C130" s="39" t="s">
        <v>390</v>
      </c>
      <c r="D130" s="73"/>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5"/>
    </row>
    <row r="131" spans="1:55" ht="47.25" customHeight="1">
      <c r="A131" s="70">
        <v>13.06</v>
      </c>
      <c r="B131" s="67" t="s">
        <v>254</v>
      </c>
      <c r="C131" s="39" t="s">
        <v>391</v>
      </c>
      <c r="D131" s="68">
        <v>1</v>
      </c>
      <c r="E131" s="69" t="s">
        <v>65</v>
      </c>
      <c r="F131" s="70">
        <v>787.9</v>
      </c>
      <c r="G131" s="40"/>
      <c r="H131" s="24"/>
      <c r="I131" s="47" t="s">
        <v>38</v>
      </c>
      <c r="J131" s="48">
        <f t="shared" si="0"/>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1"/>
        <v>788</v>
      </c>
      <c r="BB131" s="60">
        <f t="shared" si="2"/>
        <v>788</v>
      </c>
      <c r="BC131" s="56" t="str">
        <f t="shared" si="3"/>
        <v>INR  Seven Hundred &amp; Eighty Eight  Only</v>
      </c>
    </row>
    <row r="132" spans="1:55" ht="71.25" customHeight="1">
      <c r="A132" s="66">
        <v>13.07</v>
      </c>
      <c r="B132" s="67" t="s">
        <v>132</v>
      </c>
      <c r="C132" s="39" t="s">
        <v>392</v>
      </c>
      <c r="D132" s="68">
        <v>1</v>
      </c>
      <c r="E132" s="69" t="s">
        <v>65</v>
      </c>
      <c r="F132" s="70">
        <v>1124.98</v>
      </c>
      <c r="G132" s="40"/>
      <c r="H132" s="24"/>
      <c r="I132" s="47" t="s">
        <v>38</v>
      </c>
      <c r="J132" s="48">
        <f t="shared" si="0"/>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1"/>
        <v>1125</v>
      </c>
      <c r="BB132" s="60">
        <f t="shared" si="2"/>
        <v>1125</v>
      </c>
      <c r="BC132" s="56" t="str">
        <f t="shared" si="3"/>
        <v>INR  One Thousand One Hundred &amp; Twenty Five  Only</v>
      </c>
    </row>
    <row r="133" spans="1:55" ht="28.5">
      <c r="A133" s="66">
        <v>13.08</v>
      </c>
      <c r="B133" s="67" t="s">
        <v>255</v>
      </c>
      <c r="C133" s="39" t="s">
        <v>393</v>
      </c>
      <c r="D133" s="73"/>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5"/>
    </row>
    <row r="134" spans="1:55" ht="15.75">
      <c r="A134" s="70">
        <v>13.09</v>
      </c>
      <c r="B134" s="67" t="s">
        <v>256</v>
      </c>
      <c r="C134" s="39" t="s">
        <v>394</v>
      </c>
      <c r="D134" s="73"/>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5"/>
    </row>
    <row r="135" spans="1:55" ht="28.5">
      <c r="A135" s="66">
        <v>13.1</v>
      </c>
      <c r="B135" s="71" t="s">
        <v>337</v>
      </c>
      <c r="C135" s="39" t="s">
        <v>395</v>
      </c>
      <c r="D135" s="68">
        <v>0.2</v>
      </c>
      <c r="E135" s="69" t="s">
        <v>74</v>
      </c>
      <c r="F135" s="70">
        <v>883.99</v>
      </c>
      <c r="G135" s="40"/>
      <c r="H135" s="24"/>
      <c r="I135" s="47" t="s">
        <v>38</v>
      </c>
      <c r="J135" s="48">
        <f t="shared" si="0"/>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 t="shared" si="1"/>
        <v>177</v>
      </c>
      <c r="BB135" s="60">
        <f t="shared" si="2"/>
        <v>177</v>
      </c>
      <c r="BC135" s="56" t="str">
        <f t="shared" si="3"/>
        <v>INR  One Hundred &amp; Seventy Seven  Only</v>
      </c>
    </row>
    <row r="136" spans="1:55" ht="15.75">
      <c r="A136" s="66">
        <v>13.11</v>
      </c>
      <c r="B136" s="71" t="s">
        <v>257</v>
      </c>
      <c r="C136" s="39" t="s">
        <v>396</v>
      </c>
      <c r="D136" s="73"/>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5"/>
    </row>
    <row r="137" spans="1:55" ht="28.5">
      <c r="A137" s="70">
        <v>13.12</v>
      </c>
      <c r="B137" s="67" t="s">
        <v>337</v>
      </c>
      <c r="C137" s="39" t="s">
        <v>397</v>
      </c>
      <c r="D137" s="68">
        <v>0.1</v>
      </c>
      <c r="E137" s="69" t="s">
        <v>74</v>
      </c>
      <c r="F137" s="70">
        <v>809.51</v>
      </c>
      <c r="G137" s="40"/>
      <c r="H137" s="24"/>
      <c r="I137" s="47" t="s">
        <v>38</v>
      </c>
      <c r="J137" s="48">
        <f t="shared" si="0"/>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 t="shared" si="1"/>
        <v>81</v>
      </c>
      <c r="BB137" s="60">
        <f t="shared" si="2"/>
        <v>81</v>
      </c>
      <c r="BC137" s="56" t="str">
        <f t="shared" si="3"/>
        <v>INR  Eighty One Only</v>
      </c>
    </row>
    <row r="138" spans="1:55" ht="28.5">
      <c r="A138" s="66">
        <v>13.13</v>
      </c>
      <c r="B138" s="67" t="s">
        <v>258</v>
      </c>
      <c r="C138" s="39" t="s">
        <v>398</v>
      </c>
      <c r="D138" s="73"/>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5"/>
    </row>
    <row r="139" spans="1:55" ht="15.75">
      <c r="A139" s="66">
        <v>13.14</v>
      </c>
      <c r="B139" s="67" t="s">
        <v>256</v>
      </c>
      <c r="C139" s="39" t="s">
        <v>399</v>
      </c>
      <c r="D139" s="73"/>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5"/>
    </row>
    <row r="140" spans="1:55" ht="28.5">
      <c r="A140" s="70">
        <v>13.15</v>
      </c>
      <c r="B140" s="67" t="s">
        <v>338</v>
      </c>
      <c r="C140" s="39" t="s">
        <v>400</v>
      </c>
      <c r="D140" s="68">
        <v>1</v>
      </c>
      <c r="E140" s="69" t="s">
        <v>65</v>
      </c>
      <c r="F140" s="70">
        <v>334.37</v>
      </c>
      <c r="G140" s="40"/>
      <c r="H140" s="24"/>
      <c r="I140" s="47" t="s">
        <v>38</v>
      </c>
      <c r="J140" s="48">
        <f t="shared" si="0"/>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 t="shared" si="1"/>
        <v>334</v>
      </c>
      <c r="BB140" s="60">
        <f t="shared" si="2"/>
        <v>334</v>
      </c>
      <c r="BC140" s="56" t="str">
        <f t="shared" si="3"/>
        <v>INR  Three Hundred &amp; Thirty Four  Only</v>
      </c>
    </row>
    <row r="141" spans="1:55" ht="15.75">
      <c r="A141" s="66">
        <v>13.16</v>
      </c>
      <c r="B141" s="71" t="s">
        <v>259</v>
      </c>
      <c r="C141" s="39" t="s">
        <v>401</v>
      </c>
      <c r="D141" s="73"/>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5"/>
    </row>
    <row r="142" spans="1:55" ht="15.75">
      <c r="A142" s="66">
        <v>13.17</v>
      </c>
      <c r="B142" s="71" t="s">
        <v>234</v>
      </c>
      <c r="C142" s="39" t="s">
        <v>402</v>
      </c>
      <c r="D142" s="73"/>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5"/>
    </row>
    <row r="143" spans="1:55" ht="28.5">
      <c r="A143" s="70">
        <v>13.18</v>
      </c>
      <c r="B143" s="67" t="s">
        <v>338</v>
      </c>
      <c r="C143" s="39" t="s">
        <v>403</v>
      </c>
      <c r="D143" s="68">
        <v>1</v>
      </c>
      <c r="E143" s="69" t="s">
        <v>65</v>
      </c>
      <c r="F143" s="70">
        <v>320.29</v>
      </c>
      <c r="G143" s="40"/>
      <c r="H143" s="24"/>
      <c r="I143" s="47" t="s">
        <v>38</v>
      </c>
      <c r="J143" s="48">
        <f>IF(I143="Less(-)",-1,1)</f>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ROUND(total_amount_ba($B$2,$D$2,D143,F143,J143,K143,M143),0)</f>
        <v>320</v>
      </c>
      <c r="BB143" s="60">
        <f>BA143+SUM(N143:AZ143)</f>
        <v>320</v>
      </c>
      <c r="BC143" s="56" t="str">
        <f>SpellNumber(L143,BB143)</f>
        <v>INR  Three Hundred &amp; Twenty  Only</v>
      </c>
    </row>
    <row r="144" spans="1:55" ht="42.75">
      <c r="A144" s="66">
        <v>13.19</v>
      </c>
      <c r="B144" s="67" t="s">
        <v>260</v>
      </c>
      <c r="C144" s="39" t="s">
        <v>404</v>
      </c>
      <c r="D144" s="73"/>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5"/>
    </row>
    <row r="145" spans="1:55" ht="28.5">
      <c r="A145" s="66">
        <v>13.2</v>
      </c>
      <c r="B145" s="67" t="s">
        <v>234</v>
      </c>
      <c r="C145" s="39" t="s">
        <v>405</v>
      </c>
      <c r="D145" s="68">
        <v>1</v>
      </c>
      <c r="E145" s="69" t="s">
        <v>65</v>
      </c>
      <c r="F145" s="70">
        <v>422.13</v>
      </c>
      <c r="G145" s="40"/>
      <c r="H145" s="24"/>
      <c r="I145" s="47" t="s">
        <v>38</v>
      </c>
      <c r="J145" s="48">
        <f>IF(I145="Less(-)",-1,1)</f>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422</v>
      </c>
      <c r="BB145" s="60">
        <f>BA145+SUM(N145:AZ145)</f>
        <v>422</v>
      </c>
      <c r="BC145" s="56" t="str">
        <f>SpellNumber(L145,BB145)</f>
        <v>INR  Four Hundred &amp; Twenty Two  Only</v>
      </c>
    </row>
    <row r="146" spans="1:55" ht="28.5">
      <c r="A146" s="70">
        <v>13.21</v>
      </c>
      <c r="B146" s="67" t="s">
        <v>261</v>
      </c>
      <c r="C146" s="39" t="s">
        <v>406</v>
      </c>
      <c r="D146" s="68">
        <v>1</v>
      </c>
      <c r="E146" s="69" t="s">
        <v>65</v>
      </c>
      <c r="F146" s="70">
        <v>357.65</v>
      </c>
      <c r="G146" s="40"/>
      <c r="H146" s="24"/>
      <c r="I146" s="47" t="s">
        <v>38</v>
      </c>
      <c r="J146" s="48">
        <f>IF(I146="Less(-)",-1,1)</f>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358</v>
      </c>
      <c r="BB146" s="60">
        <f>BA146+SUM(N146:AZ146)</f>
        <v>358</v>
      </c>
      <c r="BC146" s="56" t="str">
        <f>SpellNumber(L146,BB146)</f>
        <v>INR  Three Hundred &amp; Fifty Eight  Only</v>
      </c>
    </row>
    <row r="147" spans="1:55" ht="85.5">
      <c r="A147" s="66">
        <v>13.22</v>
      </c>
      <c r="B147" s="71" t="s">
        <v>262</v>
      </c>
      <c r="C147" s="39" t="s">
        <v>407</v>
      </c>
      <c r="D147" s="73"/>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5"/>
    </row>
    <row r="148" spans="1:55" ht="15.75">
      <c r="A148" s="66">
        <v>13.23</v>
      </c>
      <c r="B148" s="71" t="s">
        <v>263</v>
      </c>
      <c r="C148" s="39" t="s">
        <v>408</v>
      </c>
      <c r="D148" s="73"/>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5"/>
    </row>
    <row r="149" spans="1:55" ht="28.5">
      <c r="A149" s="70">
        <v>13.24</v>
      </c>
      <c r="B149" s="67" t="s">
        <v>339</v>
      </c>
      <c r="C149" s="39" t="s">
        <v>409</v>
      </c>
      <c r="D149" s="68">
        <v>1</v>
      </c>
      <c r="E149" s="69" t="s">
        <v>65</v>
      </c>
      <c r="F149" s="70">
        <v>1116.22</v>
      </c>
      <c r="G149" s="40"/>
      <c r="H149" s="24"/>
      <c r="I149" s="47" t="s">
        <v>38</v>
      </c>
      <c r="J149" s="48">
        <f>IF(I149="Less(-)",-1,1)</f>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ROUND(total_amount_ba($B$2,$D$2,D149,F149,J149,K149,M149),0)</f>
        <v>1116</v>
      </c>
      <c r="BB149" s="60">
        <f>BA149+SUM(N149:AZ149)</f>
        <v>1116</v>
      </c>
      <c r="BC149" s="56" t="str">
        <f>SpellNumber(L149,BB149)</f>
        <v>INR  One Thousand One Hundred &amp; Sixteen  Only</v>
      </c>
    </row>
    <row r="150" spans="1:55" ht="15.75">
      <c r="A150" s="66">
        <v>13.25</v>
      </c>
      <c r="B150" s="67" t="s">
        <v>264</v>
      </c>
      <c r="C150" s="39" t="s">
        <v>410</v>
      </c>
      <c r="D150" s="73"/>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5"/>
    </row>
    <row r="151" spans="1:55" ht="28.5">
      <c r="A151" s="66">
        <v>13.26</v>
      </c>
      <c r="B151" s="67" t="s">
        <v>340</v>
      </c>
      <c r="C151" s="39" t="s">
        <v>411</v>
      </c>
      <c r="D151" s="68">
        <v>1</v>
      </c>
      <c r="E151" s="69" t="s">
        <v>65</v>
      </c>
      <c r="F151" s="70">
        <v>1054.05</v>
      </c>
      <c r="G151" s="40"/>
      <c r="H151" s="24"/>
      <c r="I151" s="47" t="s">
        <v>38</v>
      </c>
      <c r="J151" s="48">
        <f>IF(I151="Less(-)",-1,1)</f>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1054</v>
      </c>
      <c r="BB151" s="60">
        <f>BA151+SUM(N151:AZ151)</f>
        <v>1054</v>
      </c>
      <c r="BC151" s="56" t="str">
        <f>SpellNumber(L151,BB151)</f>
        <v>INR  One Thousand  &amp;Fifty Four  Only</v>
      </c>
    </row>
    <row r="152" spans="1:55" ht="15.75">
      <c r="A152" s="66">
        <v>14</v>
      </c>
      <c r="B152" s="67" t="s">
        <v>133</v>
      </c>
      <c r="C152" s="39" t="s">
        <v>412</v>
      </c>
      <c r="D152" s="73"/>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5"/>
    </row>
    <row r="153" spans="1:55" ht="71.25">
      <c r="A153" s="66">
        <v>14.01</v>
      </c>
      <c r="B153" s="67" t="s">
        <v>134</v>
      </c>
      <c r="C153" s="39" t="s">
        <v>413</v>
      </c>
      <c r="D153" s="73"/>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5"/>
    </row>
    <row r="154" spans="1:55" ht="28.5">
      <c r="A154" s="66">
        <v>14.02</v>
      </c>
      <c r="B154" s="67" t="s">
        <v>136</v>
      </c>
      <c r="C154" s="39" t="s">
        <v>414</v>
      </c>
      <c r="D154" s="68">
        <v>20</v>
      </c>
      <c r="E154" s="69" t="s">
        <v>74</v>
      </c>
      <c r="F154" s="70">
        <v>301.7</v>
      </c>
      <c r="G154" s="40"/>
      <c r="H154" s="24"/>
      <c r="I154" s="47" t="s">
        <v>38</v>
      </c>
      <c r="J154" s="48">
        <f>IF(I154="Less(-)",-1,1)</f>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ROUND(total_amount_ba($B$2,$D$2,D154,F154,J154,K154,M154),0)</f>
        <v>6034</v>
      </c>
      <c r="BB154" s="60">
        <f>BA154+SUM(N154:AZ154)</f>
        <v>6034</v>
      </c>
      <c r="BC154" s="56" t="str">
        <f>SpellNumber(L154,BB154)</f>
        <v>INR  Six Thousand  &amp;Thirty Four  Only</v>
      </c>
    </row>
    <row r="155" spans="1:55" ht="99.75">
      <c r="A155" s="66">
        <v>14.03</v>
      </c>
      <c r="B155" s="67" t="s">
        <v>265</v>
      </c>
      <c r="C155" s="39" t="s">
        <v>415</v>
      </c>
      <c r="D155" s="73"/>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5"/>
    </row>
    <row r="156" spans="1:55" ht="28.5">
      <c r="A156" s="66">
        <v>14.04</v>
      </c>
      <c r="B156" s="67" t="s">
        <v>135</v>
      </c>
      <c r="C156" s="39" t="s">
        <v>416</v>
      </c>
      <c r="D156" s="68">
        <v>18</v>
      </c>
      <c r="E156" s="69" t="s">
        <v>74</v>
      </c>
      <c r="F156" s="70">
        <v>392.45</v>
      </c>
      <c r="G156" s="40"/>
      <c r="H156" s="24"/>
      <c r="I156" s="47" t="s">
        <v>38</v>
      </c>
      <c r="J156" s="48">
        <f>IF(I156="Less(-)",-1,1)</f>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7064</v>
      </c>
      <c r="BB156" s="60">
        <f>BA156+SUM(N156:AZ156)</f>
        <v>7064</v>
      </c>
      <c r="BC156" s="56" t="str">
        <f>SpellNumber(L156,BB156)</f>
        <v>INR  Seven Thousand  &amp;Sixty Four  Only</v>
      </c>
    </row>
    <row r="157" spans="1:55" ht="57">
      <c r="A157" s="66">
        <v>14.05</v>
      </c>
      <c r="B157" s="67" t="s">
        <v>266</v>
      </c>
      <c r="C157" s="39" t="s">
        <v>417</v>
      </c>
      <c r="D157" s="73"/>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5"/>
    </row>
    <row r="158" spans="1:55" ht="28.5">
      <c r="A158" s="66">
        <v>14.06</v>
      </c>
      <c r="B158" s="67" t="s">
        <v>267</v>
      </c>
      <c r="C158" s="39" t="s">
        <v>418</v>
      </c>
      <c r="D158" s="68">
        <v>1.5</v>
      </c>
      <c r="E158" s="69" t="s">
        <v>74</v>
      </c>
      <c r="F158" s="70">
        <v>372.38</v>
      </c>
      <c r="G158" s="40"/>
      <c r="H158" s="24"/>
      <c r="I158" s="47" t="s">
        <v>38</v>
      </c>
      <c r="J158" s="48">
        <f>IF(I158="Less(-)",-1,1)</f>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ROUND(total_amount_ba($B$2,$D$2,D158,F158,J158,K158,M158),0)</f>
        <v>559</v>
      </c>
      <c r="BB158" s="60">
        <f>BA158+SUM(N158:AZ158)</f>
        <v>559</v>
      </c>
      <c r="BC158" s="56" t="str">
        <f>SpellNumber(L158,BB158)</f>
        <v>INR  Five Hundred &amp; Fifty Nine  Only</v>
      </c>
    </row>
    <row r="159" spans="1:55" ht="42.75">
      <c r="A159" s="66">
        <v>14.07</v>
      </c>
      <c r="B159" s="67" t="s">
        <v>140</v>
      </c>
      <c r="C159" s="39" t="s">
        <v>419</v>
      </c>
      <c r="D159" s="73"/>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5"/>
    </row>
    <row r="160" spans="1:55" ht="15.75">
      <c r="A160" s="66">
        <v>14.08</v>
      </c>
      <c r="B160" s="67" t="s">
        <v>141</v>
      </c>
      <c r="C160" s="39" t="s">
        <v>420</v>
      </c>
      <c r="D160" s="68">
        <v>1</v>
      </c>
      <c r="E160" s="69" t="s">
        <v>65</v>
      </c>
      <c r="F160" s="70">
        <v>403.5</v>
      </c>
      <c r="G160" s="65">
        <v>37800</v>
      </c>
      <c r="H160" s="50"/>
      <c r="I160" s="51" t="s">
        <v>38</v>
      </c>
      <c r="J160" s="52">
        <f>IF(I160="Less(-)",-1,1)</f>
        <v>1</v>
      </c>
      <c r="K160" s="50" t="s">
        <v>39</v>
      </c>
      <c r="L160" s="50" t="s">
        <v>4</v>
      </c>
      <c r="M160" s="53"/>
      <c r="N160" s="50"/>
      <c r="O160" s="50"/>
      <c r="P160" s="54"/>
      <c r="Q160" s="50"/>
      <c r="R160" s="50"/>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42">
        <f>ROUND(total_amount_ba($B$2,$D$2,D160,F160,J160,K160,M160),0)</f>
        <v>404</v>
      </c>
      <c r="BB160" s="55">
        <f>BA160+SUM(N160:AZ160)</f>
        <v>404</v>
      </c>
      <c r="BC160" s="56" t="str">
        <f>SpellNumber(L160,BB160)</f>
        <v>INR  Four Hundred &amp; Four  Only</v>
      </c>
    </row>
    <row r="161" spans="1:55" ht="57">
      <c r="A161" s="66">
        <v>14.09</v>
      </c>
      <c r="B161" s="67" t="s">
        <v>341</v>
      </c>
      <c r="C161" s="39" t="s">
        <v>421</v>
      </c>
      <c r="D161" s="73"/>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5"/>
    </row>
    <row r="162" spans="1:55" ht="28.5">
      <c r="A162" s="66">
        <v>14.1</v>
      </c>
      <c r="B162" s="67" t="s">
        <v>141</v>
      </c>
      <c r="C162" s="39" t="s">
        <v>422</v>
      </c>
      <c r="D162" s="68">
        <v>1</v>
      </c>
      <c r="E162" s="69" t="s">
        <v>65</v>
      </c>
      <c r="F162" s="70">
        <v>338.79</v>
      </c>
      <c r="G162" s="65">
        <v>37800</v>
      </c>
      <c r="H162" s="50"/>
      <c r="I162" s="51" t="s">
        <v>38</v>
      </c>
      <c r="J162" s="52">
        <f>IF(I162="Less(-)",-1,1)</f>
        <v>1</v>
      </c>
      <c r="K162" s="50" t="s">
        <v>39</v>
      </c>
      <c r="L162" s="50" t="s">
        <v>4</v>
      </c>
      <c r="M162" s="53"/>
      <c r="N162" s="50"/>
      <c r="O162" s="50"/>
      <c r="P162" s="54"/>
      <c r="Q162" s="50"/>
      <c r="R162" s="50"/>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42">
        <f>ROUND(total_amount_ba($B$2,$D$2,D162,F162,J162,K162,M162),0)</f>
        <v>339</v>
      </c>
      <c r="BB162" s="55">
        <f>BA162+SUM(N162:AZ162)</f>
        <v>339</v>
      </c>
      <c r="BC162" s="56" t="str">
        <f>SpellNumber(L162,BB162)</f>
        <v>INR  Three Hundred &amp; Thirty Nine  Only</v>
      </c>
    </row>
    <row r="163" spans="1:55" ht="42.75">
      <c r="A163" s="66">
        <v>14.11</v>
      </c>
      <c r="B163" s="67" t="s">
        <v>268</v>
      </c>
      <c r="C163" s="39" t="s">
        <v>423</v>
      </c>
      <c r="D163" s="73"/>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5"/>
    </row>
    <row r="164" spans="1:55" ht="15.75">
      <c r="A164" s="66">
        <v>14.12</v>
      </c>
      <c r="B164" s="67" t="s">
        <v>269</v>
      </c>
      <c r="C164" s="39" t="s">
        <v>424</v>
      </c>
      <c r="D164" s="73"/>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5"/>
    </row>
    <row r="165" spans="1:55" ht="28.5">
      <c r="A165" s="66">
        <v>14.13</v>
      </c>
      <c r="B165" s="67" t="s">
        <v>143</v>
      </c>
      <c r="C165" s="39" t="s">
        <v>425</v>
      </c>
      <c r="D165" s="68">
        <v>4</v>
      </c>
      <c r="E165" s="69" t="s">
        <v>65</v>
      </c>
      <c r="F165" s="70">
        <v>72.77</v>
      </c>
      <c r="G165" s="65">
        <v>37800</v>
      </c>
      <c r="H165" s="50"/>
      <c r="I165" s="51" t="s">
        <v>38</v>
      </c>
      <c r="J165" s="52">
        <f>IF(I165="Less(-)",-1,1)</f>
        <v>1</v>
      </c>
      <c r="K165" s="50" t="s">
        <v>39</v>
      </c>
      <c r="L165" s="50" t="s">
        <v>4</v>
      </c>
      <c r="M165" s="53"/>
      <c r="N165" s="50"/>
      <c r="O165" s="50"/>
      <c r="P165" s="54"/>
      <c r="Q165" s="50"/>
      <c r="R165" s="50"/>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42">
        <f>ROUND(total_amount_ba($B$2,$D$2,D165,F165,J165,K165,M165),0)</f>
        <v>291</v>
      </c>
      <c r="BB165" s="55">
        <f>BA165+SUM(N165:AZ165)</f>
        <v>291</v>
      </c>
      <c r="BC165" s="56" t="str">
        <f>SpellNumber(L165,BB165)</f>
        <v>INR  Two Hundred &amp; Ninety One  Only</v>
      </c>
    </row>
    <row r="166" spans="1:55" ht="256.5">
      <c r="A166" s="66">
        <v>14.14</v>
      </c>
      <c r="B166" s="71" t="s">
        <v>342</v>
      </c>
      <c r="C166" s="39" t="s">
        <v>426</v>
      </c>
      <c r="D166" s="73"/>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5"/>
    </row>
    <row r="167" spans="1:55" ht="42.75">
      <c r="A167" s="66">
        <v>14.15</v>
      </c>
      <c r="B167" s="67" t="s">
        <v>343</v>
      </c>
      <c r="C167" s="39" t="s">
        <v>427</v>
      </c>
      <c r="D167" s="68">
        <v>1</v>
      </c>
      <c r="E167" s="69" t="s">
        <v>65</v>
      </c>
      <c r="F167" s="70">
        <v>1387.5</v>
      </c>
      <c r="G167" s="40"/>
      <c r="H167" s="24"/>
      <c r="I167" s="47" t="s">
        <v>38</v>
      </c>
      <c r="J167" s="48">
        <f aca="true" t="shared" si="4" ref="J167:J197">IF(I167="Less(-)",-1,1)</f>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aca="true" t="shared" si="5" ref="BA167:BA197">ROUND(total_amount_ba($B$2,$D$2,D167,F167,J167,K167,M167),0)</f>
        <v>1388</v>
      </c>
      <c r="BB167" s="60">
        <f aca="true" t="shared" si="6" ref="BB167:BB197">BA167+SUM(N167:AZ167)</f>
        <v>1388</v>
      </c>
      <c r="BC167" s="56" t="str">
        <f aca="true" t="shared" si="7" ref="BC167:BC197">SpellNumber(L167,BB167)</f>
        <v>INR  One Thousand Three Hundred &amp; Eighty Eight  Only</v>
      </c>
    </row>
    <row r="168" spans="1:55" ht="42.75">
      <c r="A168" s="66">
        <v>14.16</v>
      </c>
      <c r="B168" s="67" t="s">
        <v>344</v>
      </c>
      <c r="C168" s="39" t="s">
        <v>428</v>
      </c>
      <c r="D168" s="73"/>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5"/>
    </row>
    <row r="169" spans="1:55" ht="28.5">
      <c r="A169" s="66">
        <v>14.17</v>
      </c>
      <c r="B169" s="67" t="s">
        <v>345</v>
      </c>
      <c r="C169" s="39" t="s">
        <v>429</v>
      </c>
      <c r="D169" s="68">
        <v>18</v>
      </c>
      <c r="E169" s="69" t="s">
        <v>74</v>
      </c>
      <c r="F169" s="70">
        <v>9.73</v>
      </c>
      <c r="G169" s="40"/>
      <c r="H169" s="24"/>
      <c r="I169" s="47" t="s">
        <v>38</v>
      </c>
      <c r="J169" s="48">
        <f t="shared" si="4"/>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5"/>
        <v>175</v>
      </c>
      <c r="BB169" s="60">
        <f t="shared" si="6"/>
        <v>175</v>
      </c>
      <c r="BC169" s="56" t="str">
        <f t="shared" si="7"/>
        <v>INR  One Hundred &amp; Seventy Five  Only</v>
      </c>
    </row>
    <row r="170" spans="1:55" ht="57">
      <c r="A170" s="66">
        <v>14.18</v>
      </c>
      <c r="B170" s="67" t="s">
        <v>346</v>
      </c>
      <c r="C170" s="39" t="s">
        <v>430</v>
      </c>
      <c r="D170" s="73"/>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5"/>
    </row>
    <row r="171" spans="1:55" ht="28.5">
      <c r="A171" s="66">
        <v>14.19</v>
      </c>
      <c r="B171" s="67" t="s">
        <v>143</v>
      </c>
      <c r="C171" s="39" t="s">
        <v>431</v>
      </c>
      <c r="D171" s="68">
        <v>1</v>
      </c>
      <c r="E171" s="69" t="s">
        <v>65</v>
      </c>
      <c r="F171" s="70">
        <v>206.7</v>
      </c>
      <c r="G171" s="40"/>
      <c r="H171" s="24"/>
      <c r="I171" s="47" t="s">
        <v>38</v>
      </c>
      <c r="J171" s="48">
        <f t="shared" si="4"/>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5"/>
        <v>207</v>
      </c>
      <c r="BB171" s="60">
        <f t="shared" si="6"/>
        <v>207</v>
      </c>
      <c r="BC171" s="56" t="str">
        <f t="shared" si="7"/>
        <v>INR  Two Hundred &amp; Seven  Only</v>
      </c>
    </row>
    <row r="172" spans="1:55" ht="28.5">
      <c r="A172" s="66">
        <v>14.2</v>
      </c>
      <c r="B172" s="67" t="s">
        <v>141</v>
      </c>
      <c r="C172" s="39" t="s">
        <v>432</v>
      </c>
      <c r="D172" s="68">
        <v>1</v>
      </c>
      <c r="E172" s="69" t="s">
        <v>65</v>
      </c>
      <c r="F172" s="70">
        <v>228.97</v>
      </c>
      <c r="G172" s="40"/>
      <c r="H172" s="24"/>
      <c r="I172" s="47" t="s">
        <v>38</v>
      </c>
      <c r="J172" s="48">
        <f t="shared" si="4"/>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5"/>
        <v>229</v>
      </c>
      <c r="BB172" s="60">
        <f t="shared" si="6"/>
        <v>229</v>
      </c>
      <c r="BC172" s="56" t="str">
        <f t="shared" si="7"/>
        <v>INR  Two Hundred &amp; Twenty Nine  Only</v>
      </c>
    </row>
    <row r="173" spans="1:55" ht="42.75">
      <c r="A173" s="66">
        <v>14.21</v>
      </c>
      <c r="B173" s="67" t="s">
        <v>270</v>
      </c>
      <c r="C173" s="39" t="s">
        <v>433</v>
      </c>
      <c r="D173" s="73"/>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5"/>
    </row>
    <row r="174" spans="1:55" ht="28.5">
      <c r="A174" s="66">
        <v>14.22</v>
      </c>
      <c r="B174" s="67" t="s">
        <v>143</v>
      </c>
      <c r="C174" s="39" t="s">
        <v>434</v>
      </c>
      <c r="D174" s="68">
        <v>1</v>
      </c>
      <c r="E174" s="69" t="s">
        <v>65</v>
      </c>
      <c r="F174" s="70">
        <v>367.33</v>
      </c>
      <c r="G174" s="40"/>
      <c r="H174" s="24"/>
      <c r="I174" s="47" t="s">
        <v>38</v>
      </c>
      <c r="J174" s="48">
        <f t="shared" si="4"/>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5"/>
        <v>367</v>
      </c>
      <c r="BB174" s="60">
        <f t="shared" si="6"/>
        <v>367</v>
      </c>
      <c r="BC174" s="56" t="str">
        <f t="shared" si="7"/>
        <v>INR  Three Hundred &amp; Sixty Seven  Only</v>
      </c>
    </row>
    <row r="175" spans="1:55" ht="57">
      <c r="A175" s="66">
        <v>14.23</v>
      </c>
      <c r="B175" s="67" t="s">
        <v>144</v>
      </c>
      <c r="C175" s="39" t="s">
        <v>435</v>
      </c>
      <c r="D175" s="73"/>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5"/>
    </row>
    <row r="176" spans="1:55" ht="28.5">
      <c r="A176" s="66">
        <v>14.24</v>
      </c>
      <c r="B176" s="67" t="s">
        <v>143</v>
      </c>
      <c r="C176" s="39" t="s">
        <v>436</v>
      </c>
      <c r="D176" s="68">
        <v>1</v>
      </c>
      <c r="E176" s="69" t="s">
        <v>65</v>
      </c>
      <c r="F176" s="70">
        <v>484.3</v>
      </c>
      <c r="G176" s="40"/>
      <c r="H176" s="24"/>
      <c r="I176" s="47" t="s">
        <v>38</v>
      </c>
      <c r="J176" s="48">
        <f t="shared" si="4"/>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5"/>
        <v>484</v>
      </c>
      <c r="BB176" s="60">
        <f t="shared" si="6"/>
        <v>484</v>
      </c>
      <c r="BC176" s="56" t="str">
        <f t="shared" si="7"/>
        <v>INR  Four Hundred &amp; Eighty Four  Only</v>
      </c>
    </row>
    <row r="177" spans="1:55" ht="57">
      <c r="A177" s="66">
        <v>14.25</v>
      </c>
      <c r="B177" s="67" t="s">
        <v>145</v>
      </c>
      <c r="C177" s="39" t="s">
        <v>437</v>
      </c>
      <c r="D177" s="73"/>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5"/>
    </row>
    <row r="178" spans="1:55" ht="28.5">
      <c r="A178" s="66">
        <v>14.26</v>
      </c>
      <c r="B178" s="67" t="s">
        <v>143</v>
      </c>
      <c r="C178" s="39" t="s">
        <v>438</v>
      </c>
      <c r="D178" s="68">
        <v>2</v>
      </c>
      <c r="E178" s="69" t="s">
        <v>65</v>
      </c>
      <c r="F178" s="70">
        <v>531.56</v>
      </c>
      <c r="G178" s="40"/>
      <c r="H178" s="24"/>
      <c r="I178" s="47" t="s">
        <v>38</v>
      </c>
      <c r="J178" s="48">
        <f t="shared" si="4"/>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 t="shared" si="5"/>
        <v>1063</v>
      </c>
      <c r="BB178" s="60">
        <f t="shared" si="6"/>
        <v>1063</v>
      </c>
      <c r="BC178" s="56" t="str">
        <f t="shared" si="7"/>
        <v>INR  One Thousand  &amp;Sixty Three  Only</v>
      </c>
    </row>
    <row r="179" spans="1:55" ht="57">
      <c r="A179" s="66">
        <v>14.27</v>
      </c>
      <c r="B179" s="67" t="s">
        <v>347</v>
      </c>
      <c r="C179" s="39" t="s">
        <v>439</v>
      </c>
      <c r="D179" s="73"/>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5"/>
    </row>
    <row r="180" spans="1:55" ht="28.5">
      <c r="A180" s="66">
        <v>14.28</v>
      </c>
      <c r="B180" s="67" t="s">
        <v>348</v>
      </c>
      <c r="C180" s="39" t="s">
        <v>440</v>
      </c>
      <c r="D180" s="68">
        <v>6</v>
      </c>
      <c r="E180" s="69" t="s">
        <v>65</v>
      </c>
      <c r="F180" s="70">
        <v>466.46</v>
      </c>
      <c r="G180" s="40"/>
      <c r="H180" s="24"/>
      <c r="I180" s="47" t="s">
        <v>38</v>
      </c>
      <c r="J180" s="48">
        <f t="shared" si="4"/>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 t="shared" si="5"/>
        <v>2799</v>
      </c>
      <c r="BB180" s="60">
        <f t="shared" si="6"/>
        <v>2799</v>
      </c>
      <c r="BC180" s="56" t="str">
        <f t="shared" si="7"/>
        <v>INR  Two Thousand Seven Hundred &amp; Ninety Nine  Only</v>
      </c>
    </row>
    <row r="181" spans="1:55" ht="28.5">
      <c r="A181" s="66">
        <v>14.29</v>
      </c>
      <c r="B181" s="67" t="s">
        <v>271</v>
      </c>
      <c r="C181" s="39" t="s">
        <v>441</v>
      </c>
      <c r="D181" s="73"/>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5"/>
    </row>
    <row r="182" spans="1:55" ht="28.5">
      <c r="A182" s="66">
        <v>14.3</v>
      </c>
      <c r="B182" s="67" t="s">
        <v>272</v>
      </c>
      <c r="C182" s="39" t="s">
        <v>442</v>
      </c>
      <c r="D182" s="68">
        <v>1</v>
      </c>
      <c r="E182" s="69" t="s">
        <v>65</v>
      </c>
      <c r="F182" s="70">
        <v>286.93</v>
      </c>
      <c r="G182" s="40"/>
      <c r="H182" s="24"/>
      <c r="I182" s="47" t="s">
        <v>38</v>
      </c>
      <c r="J182" s="48">
        <f t="shared" si="4"/>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5"/>
        <v>287</v>
      </c>
      <c r="BB182" s="60">
        <f t="shared" si="6"/>
        <v>287</v>
      </c>
      <c r="BC182" s="56" t="str">
        <f t="shared" si="7"/>
        <v>INR  Two Hundred &amp; Eighty Seven  Only</v>
      </c>
    </row>
    <row r="183" spans="1:55" ht="15.75">
      <c r="A183" s="66">
        <v>15</v>
      </c>
      <c r="B183" s="67" t="s">
        <v>273</v>
      </c>
      <c r="C183" s="39" t="s">
        <v>443</v>
      </c>
      <c r="D183" s="73"/>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5"/>
    </row>
    <row r="184" spans="1:55" ht="28.5">
      <c r="A184" s="66">
        <v>15.01</v>
      </c>
      <c r="B184" s="67" t="s">
        <v>349</v>
      </c>
      <c r="C184" s="39" t="s">
        <v>444</v>
      </c>
      <c r="D184" s="68">
        <v>24</v>
      </c>
      <c r="E184" s="69" t="s">
        <v>148</v>
      </c>
      <c r="F184" s="70">
        <v>12.66</v>
      </c>
      <c r="G184" s="40"/>
      <c r="H184" s="24"/>
      <c r="I184" s="47" t="s">
        <v>38</v>
      </c>
      <c r="J184" s="48">
        <f t="shared" si="4"/>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5"/>
        <v>304</v>
      </c>
      <c r="BB184" s="60">
        <f t="shared" si="6"/>
        <v>304</v>
      </c>
      <c r="BC184" s="56" t="str">
        <f t="shared" si="7"/>
        <v>INR  Three Hundred &amp; Four  Only</v>
      </c>
    </row>
    <row r="185" spans="1:55" ht="15.75">
      <c r="A185" s="66">
        <v>16</v>
      </c>
      <c r="B185" s="67" t="s">
        <v>87</v>
      </c>
      <c r="C185" s="39" t="s">
        <v>445</v>
      </c>
      <c r="D185" s="73"/>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5"/>
    </row>
    <row r="186" spans="1:55" ht="142.5">
      <c r="A186" s="66">
        <v>16.01</v>
      </c>
      <c r="B186" s="67" t="s">
        <v>274</v>
      </c>
      <c r="C186" s="39" t="s">
        <v>446</v>
      </c>
      <c r="D186" s="68">
        <v>0.71</v>
      </c>
      <c r="E186" s="69" t="s">
        <v>283</v>
      </c>
      <c r="F186" s="70">
        <v>4942.04</v>
      </c>
      <c r="G186" s="40"/>
      <c r="H186" s="24"/>
      <c r="I186" s="47" t="s">
        <v>38</v>
      </c>
      <c r="J186" s="48">
        <f t="shared" si="4"/>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5"/>
        <v>3509</v>
      </c>
      <c r="BB186" s="60">
        <f t="shared" si="6"/>
        <v>3509</v>
      </c>
      <c r="BC186" s="56" t="str">
        <f t="shared" si="7"/>
        <v>INR  Three Thousand Five Hundred &amp; Nine  Only</v>
      </c>
    </row>
    <row r="187" spans="1:55" ht="71.25">
      <c r="A187" s="66">
        <v>16.02</v>
      </c>
      <c r="B187" s="67" t="s">
        <v>275</v>
      </c>
      <c r="C187" s="39" t="s">
        <v>447</v>
      </c>
      <c r="D187" s="68">
        <v>1</v>
      </c>
      <c r="E187" s="69" t="s">
        <v>284</v>
      </c>
      <c r="F187" s="70">
        <v>422.32</v>
      </c>
      <c r="G187" s="40"/>
      <c r="H187" s="24"/>
      <c r="I187" s="47" t="s">
        <v>38</v>
      </c>
      <c r="J187" s="48">
        <f t="shared" si="4"/>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5"/>
        <v>422</v>
      </c>
      <c r="BB187" s="60">
        <f t="shared" si="6"/>
        <v>422</v>
      </c>
      <c r="BC187" s="56" t="str">
        <f t="shared" si="7"/>
        <v>INR  Four Hundred &amp; Twenty Two  Only</v>
      </c>
    </row>
    <row r="188" spans="1:55" ht="57">
      <c r="A188" s="66">
        <v>16.03</v>
      </c>
      <c r="B188" s="67" t="s">
        <v>276</v>
      </c>
      <c r="C188" s="39" t="s">
        <v>448</v>
      </c>
      <c r="D188" s="68">
        <v>3</v>
      </c>
      <c r="E188" s="69" t="s">
        <v>284</v>
      </c>
      <c r="F188" s="70">
        <v>58.65</v>
      </c>
      <c r="G188" s="40"/>
      <c r="H188" s="24"/>
      <c r="I188" s="47" t="s">
        <v>38</v>
      </c>
      <c r="J188" s="48">
        <f t="shared" si="4"/>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5"/>
        <v>176</v>
      </c>
      <c r="BB188" s="60">
        <f t="shared" si="6"/>
        <v>176</v>
      </c>
      <c r="BC188" s="56" t="str">
        <f t="shared" si="7"/>
        <v>INR  One Hundred &amp; Seventy Six  Only</v>
      </c>
    </row>
    <row r="189" spans="1:55" ht="28.5">
      <c r="A189" s="66">
        <v>16.04</v>
      </c>
      <c r="B189" s="67" t="s">
        <v>277</v>
      </c>
      <c r="C189" s="39" t="s">
        <v>449</v>
      </c>
      <c r="D189" s="68">
        <v>8</v>
      </c>
      <c r="E189" s="69" t="s">
        <v>284</v>
      </c>
      <c r="F189" s="70">
        <v>29.32</v>
      </c>
      <c r="G189" s="40"/>
      <c r="H189" s="24"/>
      <c r="I189" s="47" t="s">
        <v>38</v>
      </c>
      <c r="J189" s="48">
        <f t="shared" si="4"/>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5"/>
        <v>235</v>
      </c>
      <c r="BB189" s="60">
        <f t="shared" si="6"/>
        <v>235</v>
      </c>
      <c r="BC189" s="56" t="str">
        <f t="shared" si="7"/>
        <v>INR  Two Hundred &amp; Thirty Five  Only</v>
      </c>
    </row>
    <row r="190" spans="1:55" ht="57">
      <c r="A190" s="70">
        <v>16.05</v>
      </c>
      <c r="B190" s="67" t="s">
        <v>278</v>
      </c>
      <c r="C190" s="39" t="s">
        <v>450</v>
      </c>
      <c r="D190" s="68">
        <v>1</v>
      </c>
      <c r="E190" s="69" t="s">
        <v>284</v>
      </c>
      <c r="F190" s="70">
        <v>504.43</v>
      </c>
      <c r="G190" s="40"/>
      <c r="H190" s="24"/>
      <c r="I190" s="47" t="s">
        <v>38</v>
      </c>
      <c r="J190" s="48">
        <f t="shared" si="4"/>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5"/>
        <v>504</v>
      </c>
      <c r="BB190" s="60">
        <f t="shared" si="6"/>
        <v>504</v>
      </c>
      <c r="BC190" s="56" t="str">
        <f t="shared" si="7"/>
        <v>INR  Five Hundred &amp; Four  Only</v>
      </c>
    </row>
    <row r="191" spans="1:55" ht="42.75">
      <c r="A191" s="66">
        <v>16.06</v>
      </c>
      <c r="B191" s="67" t="s">
        <v>279</v>
      </c>
      <c r="C191" s="39" t="s">
        <v>451</v>
      </c>
      <c r="D191" s="68">
        <v>1</v>
      </c>
      <c r="E191" s="69" t="s">
        <v>284</v>
      </c>
      <c r="F191" s="70">
        <v>281.45</v>
      </c>
      <c r="G191" s="40"/>
      <c r="H191" s="24"/>
      <c r="I191" s="47" t="s">
        <v>38</v>
      </c>
      <c r="J191" s="48">
        <f t="shared" si="4"/>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5"/>
        <v>281</v>
      </c>
      <c r="BB191" s="60">
        <f t="shared" si="6"/>
        <v>281</v>
      </c>
      <c r="BC191" s="56" t="str">
        <f t="shared" si="7"/>
        <v>INR  Two Hundred &amp; Eighty One  Only</v>
      </c>
    </row>
    <row r="192" spans="1:55" ht="99.75">
      <c r="A192" s="66">
        <v>16.07</v>
      </c>
      <c r="B192" s="67" t="s">
        <v>350</v>
      </c>
      <c r="C192" s="39" t="s">
        <v>452</v>
      </c>
      <c r="D192" s="68">
        <v>76</v>
      </c>
      <c r="E192" s="69" t="s">
        <v>148</v>
      </c>
      <c r="F192" s="70">
        <v>100.96</v>
      </c>
      <c r="G192" s="40"/>
      <c r="H192" s="24"/>
      <c r="I192" s="47" t="s">
        <v>38</v>
      </c>
      <c r="J192" s="48">
        <f t="shared" si="4"/>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5"/>
        <v>7673</v>
      </c>
      <c r="BB192" s="60">
        <f t="shared" si="6"/>
        <v>7673</v>
      </c>
      <c r="BC192" s="56" t="str">
        <f t="shared" si="7"/>
        <v>INR  Seven Thousand Six Hundred &amp; Seventy Three  Only</v>
      </c>
    </row>
    <row r="193" spans="1:55" ht="57">
      <c r="A193" s="66">
        <v>16.08</v>
      </c>
      <c r="B193" s="67" t="s">
        <v>280</v>
      </c>
      <c r="C193" s="39" t="s">
        <v>453</v>
      </c>
      <c r="D193" s="68">
        <v>18.5</v>
      </c>
      <c r="E193" s="69" t="s">
        <v>52</v>
      </c>
      <c r="F193" s="70">
        <v>155.8</v>
      </c>
      <c r="G193" s="40"/>
      <c r="H193" s="24"/>
      <c r="I193" s="47" t="s">
        <v>38</v>
      </c>
      <c r="J193" s="48">
        <f t="shared" si="4"/>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5"/>
        <v>2882</v>
      </c>
      <c r="BB193" s="60">
        <f t="shared" si="6"/>
        <v>2882</v>
      </c>
      <c r="BC193" s="56" t="str">
        <f t="shared" si="7"/>
        <v>INR  Two Thousand Eight Hundred &amp; Eighty Two  Only</v>
      </c>
    </row>
    <row r="194" spans="1:55" ht="42.75">
      <c r="A194" s="66">
        <v>16.09</v>
      </c>
      <c r="B194" s="67" t="s">
        <v>351</v>
      </c>
      <c r="C194" s="39" t="s">
        <v>454</v>
      </c>
      <c r="D194" s="68">
        <v>1</v>
      </c>
      <c r="E194" s="69" t="s">
        <v>284</v>
      </c>
      <c r="F194" s="70">
        <v>293.29</v>
      </c>
      <c r="G194" s="40"/>
      <c r="H194" s="24"/>
      <c r="I194" s="47" t="s">
        <v>38</v>
      </c>
      <c r="J194" s="48">
        <f t="shared" si="4"/>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5"/>
        <v>293</v>
      </c>
      <c r="BB194" s="60">
        <f t="shared" si="6"/>
        <v>293</v>
      </c>
      <c r="BC194" s="56" t="str">
        <f t="shared" si="7"/>
        <v>INR  Two Hundred &amp; Ninety Three  Only</v>
      </c>
    </row>
    <row r="195" spans="1:55" ht="57">
      <c r="A195" s="66">
        <v>16.1</v>
      </c>
      <c r="B195" s="67" t="s">
        <v>281</v>
      </c>
      <c r="C195" s="39" t="s">
        <v>455</v>
      </c>
      <c r="D195" s="68">
        <v>1</v>
      </c>
      <c r="E195" s="69" t="s">
        <v>284</v>
      </c>
      <c r="F195" s="70">
        <v>2053.04</v>
      </c>
      <c r="G195" s="40"/>
      <c r="H195" s="24"/>
      <c r="I195" s="47" t="s">
        <v>38</v>
      </c>
      <c r="J195" s="48">
        <f t="shared" si="4"/>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t="shared" si="5"/>
        <v>2053</v>
      </c>
      <c r="BB195" s="60">
        <f t="shared" si="6"/>
        <v>2053</v>
      </c>
      <c r="BC195" s="56" t="str">
        <f t="shared" si="7"/>
        <v>INR  Two Thousand  &amp;Fifty Three  Only</v>
      </c>
    </row>
    <row r="196" spans="1:55" ht="85.5">
      <c r="A196" s="66">
        <v>16.11</v>
      </c>
      <c r="B196" s="67" t="s">
        <v>282</v>
      </c>
      <c r="C196" s="39" t="s">
        <v>456</v>
      </c>
      <c r="D196" s="68">
        <v>1</v>
      </c>
      <c r="E196" s="69" t="s">
        <v>284</v>
      </c>
      <c r="F196" s="70">
        <v>815.75</v>
      </c>
      <c r="G196" s="40"/>
      <c r="H196" s="24"/>
      <c r="I196" s="47" t="s">
        <v>38</v>
      </c>
      <c r="J196" s="48">
        <f t="shared" si="4"/>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 t="shared" si="5"/>
        <v>816</v>
      </c>
      <c r="BB196" s="60">
        <f t="shared" si="6"/>
        <v>816</v>
      </c>
      <c r="BC196" s="56" t="str">
        <f t="shared" si="7"/>
        <v>INR  Eight Hundred &amp; Sixteen  Only</v>
      </c>
    </row>
    <row r="197" spans="1:55" ht="57">
      <c r="A197" s="70">
        <v>16.12</v>
      </c>
      <c r="B197" s="67" t="s">
        <v>352</v>
      </c>
      <c r="C197" s="39" t="s">
        <v>457</v>
      </c>
      <c r="D197" s="68">
        <v>4</v>
      </c>
      <c r="E197" s="69" t="s">
        <v>74</v>
      </c>
      <c r="F197" s="70">
        <v>181.85</v>
      </c>
      <c r="G197" s="40"/>
      <c r="H197" s="24"/>
      <c r="I197" s="47" t="s">
        <v>38</v>
      </c>
      <c r="J197" s="48">
        <f t="shared" si="4"/>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9"/>
      <c r="BA197" s="42">
        <f t="shared" si="5"/>
        <v>727</v>
      </c>
      <c r="BB197" s="60">
        <f t="shared" si="6"/>
        <v>727</v>
      </c>
      <c r="BC197" s="56" t="str">
        <f t="shared" si="7"/>
        <v>INR  Seven Hundred &amp; Twenty Seven  Only</v>
      </c>
    </row>
    <row r="198" spans="1:55" ht="114">
      <c r="A198" s="66">
        <v>16.13</v>
      </c>
      <c r="B198" s="67" t="s">
        <v>353</v>
      </c>
      <c r="C198" s="39" t="s">
        <v>458</v>
      </c>
      <c r="D198" s="68">
        <v>13</v>
      </c>
      <c r="E198" s="69" t="s">
        <v>355</v>
      </c>
      <c r="F198" s="70">
        <v>209.42</v>
      </c>
      <c r="G198" s="40"/>
      <c r="H198" s="24"/>
      <c r="I198" s="47" t="s">
        <v>38</v>
      </c>
      <c r="J198" s="48">
        <f>IF(I198="Less(-)",-1,1)</f>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ROUND(total_amount_ba($B$2,$D$2,D198,F198,J198,K198,M198),0)</f>
        <v>2722</v>
      </c>
      <c r="BB198" s="60">
        <f>BA198+SUM(N198:AZ198)</f>
        <v>2722</v>
      </c>
      <c r="BC198" s="56" t="str">
        <f>SpellNumber(L198,BB198)</f>
        <v>INR  Two Thousand Seven Hundred &amp; Twenty Two  Only</v>
      </c>
    </row>
    <row r="199" spans="1:55" ht="85.5">
      <c r="A199" s="66">
        <v>16.14</v>
      </c>
      <c r="B199" s="67" t="s">
        <v>354</v>
      </c>
      <c r="C199" s="39" t="s">
        <v>459</v>
      </c>
      <c r="D199" s="68">
        <v>24.88</v>
      </c>
      <c r="E199" s="69" t="s">
        <v>355</v>
      </c>
      <c r="F199" s="70">
        <v>149.71</v>
      </c>
      <c r="G199" s="40"/>
      <c r="H199" s="24"/>
      <c r="I199" s="47" t="s">
        <v>38</v>
      </c>
      <c r="J199" s="48">
        <f>IF(I199="Less(-)",-1,1)</f>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ROUND(total_amount_ba($B$2,$D$2,D199,F199,J199,K199,M199),0)</f>
        <v>3725</v>
      </c>
      <c r="BB199" s="60">
        <f>BA199+SUM(N199:AZ199)</f>
        <v>3725</v>
      </c>
      <c r="BC199" s="56" t="str">
        <f>SpellNumber(L199,BB199)</f>
        <v>INR  Three Thousand Seven Hundred &amp; Twenty Five  Only</v>
      </c>
    </row>
    <row r="200" spans="1:55" ht="42.75">
      <c r="A200" s="25" t="s">
        <v>46</v>
      </c>
      <c r="B200" s="26"/>
      <c r="C200" s="27"/>
      <c r="D200" s="43"/>
      <c r="E200" s="43"/>
      <c r="F200" s="43"/>
      <c r="G200" s="43"/>
      <c r="H200" s="61"/>
      <c r="I200" s="61"/>
      <c r="J200" s="61"/>
      <c r="K200" s="61"/>
      <c r="L200" s="6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63">
        <f>SUM(BA13:BA199)</f>
        <v>647894</v>
      </c>
      <c r="BB200" s="64">
        <f>SUM(BB13:BB199)</f>
        <v>647894</v>
      </c>
      <c r="BC200" s="56" t="str">
        <f>SpellNumber(L200,BB200)</f>
        <v>  Six Lakh Forty Seven Thousand Eight Hundred &amp; Ninety Four  Only</v>
      </c>
    </row>
    <row r="201" spans="1:55" ht="45" customHeight="1">
      <c r="A201" s="26" t="s">
        <v>47</v>
      </c>
      <c r="B201" s="28"/>
      <c r="C201" s="29"/>
      <c r="D201" s="30"/>
      <c r="E201" s="44" t="s">
        <v>54</v>
      </c>
      <c r="F201" s="45"/>
      <c r="G201" s="31"/>
      <c r="H201" s="32"/>
      <c r="I201" s="32"/>
      <c r="J201" s="32"/>
      <c r="K201" s="33"/>
      <c r="L201" s="34"/>
      <c r="M201" s="35"/>
      <c r="N201" s="36"/>
      <c r="O201" s="22"/>
      <c r="P201" s="22"/>
      <c r="Q201" s="22"/>
      <c r="R201" s="22"/>
      <c r="S201" s="22"/>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7">
        <f>IF(ISBLANK(F201),0,IF(E201="Excess (+)",ROUND(BA200+(BA200*F201),2),IF(E201="Less (-)",ROUND(BA200+(BA200*F201*(-1)),2),IF(E201="At Par",BA200,0))))</f>
        <v>0</v>
      </c>
      <c r="BB201" s="38">
        <f>ROUND(BA201,0)</f>
        <v>0</v>
      </c>
      <c r="BC201" s="21" t="str">
        <f>SpellNumber($E$2,BB201)</f>
        <v>INR Zero Only</v>
      </c>
    </row>
    <row r="202" spans="1:55" ht="18">
      <c r="A202" s="25" t="s">
        <v>48</v>
      </c>
      <c r="B202" s="25"/>
      <c r="C202" s="77" t="str">
        <f>SpellNumber($E$2,BB201)</f>
        <v>INR Zero Only</v>
      </c>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row>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20" ht="15"/>
    <row r="522" ht="15"/>
    <row r="523" ht="15"/>
    <row r="524" ht="15"/>
    <row r="525" ht="15"/>
    <row r="527" ht="15"/>
    <row r="528" ht="15"/>
    <row r="530" ht="15"/>
    <row r="533" ht="15"/>
    <row r="535"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sheetData>
  <sheetProtection password="9E83" sheet="1"/>
  <autoFilter ref="A11:BC202"/>
  <mergeCells count="95">
    <mergeCell ref="A9:BC9"/>
    <mergeCell ref="C202:BC202"/>
    <mergeCell ref="A1:L1"/>
    <mergeCell ref="A4:BC4"/>
    <mergeCell ref="A5:BC5"/>
    <mergeCell ref="A6:BC6"/>
    <mergeCell ref="A7:BC7"/>
    <mergeCell ref="B8:BC8"/>
    <mergeCell ref="D13:BC13"/>
    <mergeCell ref="D14:BC14"/>
    <mergeCell ref="D16:BC16"/>
    <mergeCell ref="D17:BC17"/>
    <mergeCell ref="D19:BC19"/>
    <mergeCell ref="D22:BC22"/>
    <mergeCell ref="D23:BC23"/>
    <mergeCell ref="D26:BC26"/>
    <mergeCell ref="D31:BC31"/>
    <mergeCell ref="D33:BC33"/>
    <mergeCell ref="D34:BC34"/>
    <mergeCell ref="D36:BC36"/>
    <mergeCell ref="D38:BC38"/>
    <mergeCell ref="D40:BC40"/>
    <mergeCell ref="D41:BC41"/>
    <mergeCell ref="D43:BC43"/>
    <mergeCell ref="D44:BC44"/>
    <mergeCell ref="D46:BC46"/>
    <mergeCell ref="D48:BC48"/>
    <mergeCell ref="D50:BC50"/>
    <mergeCell ref="D52:BC52"/>
    <mergeCell ref="D54:BC54"/>
    <mergeCell ref="D56:BC56"/>
    <mergeCell ref="D57:BC57"/>
    <mergeCell ref="D58:BC58"/>
    <mergeCell ref="D60:BC60"/>
    <mergeCell ref="D61:BC61"/>
    <mergeCell ref="D63:BC63"/>
    <mergeCell ref="D65:BC65"/>
    <mergeCell ref="D67:BC67"/>
    <mergeCell ref="D68:BC68"/>
    <mergeCell ref="D71:BC71"/>
    <mergeCell ref="D73:BC73"/>
    <mergeCell ref="D75:BC75"/>
    <mergeCell ref="D77:BC77"/>
    <mergeCell ref="D79:BC79"/>
    <mergeCell ref="D80:BC80"/>
    <mergeCell ref="D82:BC82"/>
    <mergeCell ref="D84:BC84"/>
    <mergeCell ref="D86:BC86"/>
    <mergeCell ref="D88:BC88"/>
    <mergeCell ref="D90:BC90"/>
    <mergeCell ref="D92:BC92"/>
    <mergeCell ref="D94:BC94"/>
    <mergeCell ref="D96:BC96"/>
    <mergeCell ref="D99:BC99"/>
    <mergeCell ref="D102:BC102"/>
    <mergeCell ref="D104:BC104"/>
    <mergeCell ref="D106:BC106"/>
    <mergeCell ref="D107:BC107"/>
    <mergeCell ref="D111:BC111"/>
    <mergeCell ref="D112:BC112"/>
    <mergeCell ref="D116:BC116"/>
    <mergeCell ref="D118:BC118"/>
    <mergeCell ref="D121:BC121"/>
    <mergeCell ref="D125:BC125"/>
    <mergeCell ref="D126:BC126"/>
    <mergeCell ref="D130:BC130"/>
    <mergeCell ref="D133:BC133"/>
    <mergeCell ref="D134:BC134"/>
    <mergeCell ref="D136:BC136"/>
    <mergeCell ref="D138:BC138"/>
    <mergeCell ref="D139:BC139"/>
    <mergeCell ref="D141:BC141"/>
    <mergeCell ref="D142:BC142"/>
    <mergeCell ref="D144:BC144"/>
    <mergeCell ref="D147:BC147"/>
    <mergeCell ref="D148:BC148"/>
    <mergeCell ref="D150:BC150"/>
    <mergeCell ref="D152:BC152"/>
    <mergeCell ref="D153:BC153"/>
    <mergeCell ref="D155:BC155"/>
    <mergeCell ref="D157:BC157"/>
    <mergeCell ref="D159:BC159"/>
    <mergeCell ref="D161:BC161"/>
    <mergeCell ref="D163:BC163"/>
    <mergeCell ref="D164:BC164"/>
    <mergeCell ref="D166:BC166"/>
    <mergeCell ref="D168:BC168"/>
    <mergeCell ref="D170:BC170"/>
    <mergeCell ref="D185:BC185"/>
    <mergeCell ref="D173:BC173"/>
    <mergeCell ref="D175:BC175"/>
    <mergeCell ref="D177:BC177"/>
    <mergeCell ref="D179:BC179"/>
    <mergeCell ref="D181:BC181"/>
    <mergeCell ref="D183:BC18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1">
      <formula1>IF(E201="Select",-1,IF(E201="At Par",0,0))</formula1>
      <formula2>IF(E201="Select",-1,IF(E201="At Par",0,0.99))</formula2>
    </dataValidation>
    <dataValidation type="list" allowBlank="1" showErrorMessage="1" sqref="E20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1">
      <formula1>0</formula1>
      <formula2>99.9</formula2>
    </dataValidation>
    <dataValidation type="list" allowBlank="1" showErrorMessage="1" sqref="D13:D14 K15 D16:D17 K18 D19 K20:K21 D22:D23 K24:K25 D26 K27:K30 D31 K32 D33:D34 K35 D36 K37 D38 K39 D40:D41 K42 D43:D44 K45 D46 K47 D48 K49 D50 K51 D52 K53 D54 K55 D56:D58 K59 D60:D61 K62 D63 K64 D65 K66 D67:D68 K69:K70 D71 K72 D73 K74 D75 K76 D77 K78 D79:D80 K81 D82 K83 D84 K85 D86 K87 D88 K89 D90 K91 D92 K93 D94 K95 D96 K97:K98 D99 K100:K101 D102 K103 D104 K105 D106:D107 K108:K110 D111:D112 K113:K115 D116 K117 D118 K119:K120 D121 K122:K124 D125:D126 K127:K129 D130 K131:K132 D133:D134 K135 D136 K137 D138:D139 K140 D141:D142 K143 D144 K145:K146 D147:D148 K149">
      <formula1>"Partial Conversion,Full Conversion"</formula1>
      <formula2>0</formula2>
    </dataValidation>
    <dataValidation type="list" allowBlank="1" showErrorMessage="1" sqref="D150 K151 D152:D153 K154 D155 K156 D157 K158 D159 K160 D161 K162 D163:D164 K165 D166 K167 D168 K169 D170 K171:K172 D173 K174 D175 K176 D177 K178 D179 K180 D181 K182 D183 K184 K186:K199 D18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0 G32:H32 G35:H35 G37:H37 G39:H39 G42:H42 G45:H45 G47:H47 G49:H49 G51:H51 G53:H53 G55:H55 G59:H59 G62:H62 G64:H64 G66:H66 G69:H70 G72:H72 G74:H74 G76:H76 G78:H78 G81:H81 G83:H83 G85:H85 G87:H87 G89:H89 G91:H91 G93:H93 G95:H95 G97:H98 G100:H101 G103:H103 G105:H105 G108:H110 G113:H115 G117:H117 G119:H120 G122:H124 G127:H129 G131:H132 G135:H135 G137:H137 G140:H140 G143:H143 G145:H146 G149:H149 G151:H151 G154:H154 G156:H156 G158:H158 G160:H160 G162:H162 G165:H165 G167:H167 G169:H169 G171:H172 G174:H174 G176:H176 G178:H178 G180:H180 G182:H182 G184:H184 G186:H199">
      <formula1>0</formula1>
      <formula2>999999999999999</formula2>
    </dataValidation>
    <dataValidation allowBlank="1" showInputMessage="1" showErrorMessage="1" promptTitle="Addition / Deduction" prompt="Please Choose the correct One" sqref="J15 J18 J20:J21 J24:J25 J27:J30 J32 J35 J37 J39 J42 J45 J47 J49 J51 J53 J55 J59 J62 J64 J66 J69:J70 J72 J74 J76 J78 J81 J83 J85 J87 J89 J91 J93 J95 J97:J98 J100:J101 J103 J105 J108:J110 J113:J115 J117 J119:J120 J122:J124 J127:J129 J131:J132 J135 J137 J140 J143 J145:J146 J149 J151 J154 J156 J158 J160 J162 J165 J167 J169 J171:J172 J174 J176 J178 J180 J182 J184 J186:J199">
      <formula1>0</formula1>
      <formula2>0</formula2>
    </dataValidation>
    <dataValidation type="list" showErrorMessage="1" sqref="I15 I18 I20:I21 I24:I25 I27:I30 I32 I35 I37 I39 I42 I45 I47 I49 I51 I53 I55 I59 I62 I64 I66 I69:I70 I72 I74 I76 I78 I81 I83 I85 I87 I89 I91 I93 I95 I97:I98 I100:I101 I103 I105 I108:I110 I113:I115 I117 I119:I120 I122:I124 I127:I129 I131:I132 I135 I137 I140 I143 I145:I146 I149 I151 I154 I156 I158 I160 I162 I165 I167 I169 I171:I172 I174 I176 I178 I180 I182 I184 I186:I19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0 N32:O32 N35:O35 N37:O37 N39:O39 N42:O42 N45:O45 N47:O47 N49:O49 N51:O51 N53:O53 N55:O55 N59:O59 N62:O62 N64:O64 N66:O66 N69:O70 N72:O72 N74:O74 N76:O76 N78:O78 N81:O81 N83:O83 N85:O85 N87:O87 N89:O89 N91:O91 N93:O93 N95:O95 N97:O98 N100:O101 N103:O103 N105:O105 N108:O110 N113:O115 N117:O117 N119:O120 N122:O124 N127:O129 N131:O132 N135:O135 N137:O137 N140:O140 N143:O143 N145:O146 N149:O149 N151:O151 N154:O154 N156:O156 N158:O158 N160:O160 N162:O162 N165:O165 N167:O167 N169:O169 N171:O172 N174:O174 N176:O176 N178:O178 N180:O180 N182:O182 N184:O184 N186:O19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0 R32 R35 R37 R39 R42 R45 R47 R49 R51 R53 R55 R59 R62 R64 R66 R69:R70 R72 R74 R76 R78 R81 R83 R85 R87 R89 R91 R93 R95 R97:R98 R100:R101 R103 R105 R108:R110 R113:R115 R117 R119:R120 R122:R124 R127:R129 R131:R132 R135 R137 R140 R143 R145:R146 R149 R151 R154 R156 R158 R160 R162 R165 R167 R169 R171:R172 R174 R176 R178 R180 R182 R184 R186:R19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0 Q32 Q35 Q37 Q39 Q42 Q45 Q47 Q49 Q51 Q53 Q55 Q59 Q62 Q64 Q66 Q69:Q70 Q72 Q74 Q76 Q78 Q81 Q83 Q85 Q87 Q89 Q91 Q93 Q95 Q97:Q98 Q100:Q101 Q103 Q105 Q108:Q110 Q113:Q115 Q117 Q119:Q120 Q122:Q124 Q127:Q129 Q131:Q132 Q135 Q137 Q140 Q143 Q145:Q146 Q149 Q151 Q154 Q156 Q158 Q160 Q162 Q165 Q167 Q169 Q171:Q172 Q174 Q176 Q178 Q180 Q182 Q184 Q186:Q19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0 M32 M35 M37 M39 M42 M45 M47 M49 M51 M53 M55 M59 M62 M64 M66 M69:M70 M72 M74 M76 M78 M81 M83 M85 M87 M89 M91 M93 M95 M97:M98 M100:M101 M103 M105 M108:M110 M113:M115 M117 M119:M120 M122:M124 M127:M129 M131:M132 M135 M137 M140 M143 M145:M146 M149 M151 M154 M156 M158 M160 M162 M165 M167 M169 M171:M172 M174 M176 M178 M180 M182 M184 M186:M19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D25 D27:D30 D32 D35 D37 D39 D42 D45 D47 D49 D51 D53 D55 D59 D62 D64 D66 D69:D70 D72 D74 D76 D78 D81 D83 D85 D87 D89 D91 D93 D95 D97:D98 D100:D101 D103 D105 D108:D110 D113:D115 D117 D119:D120 D122:D124 D127:D129 D131:D132 D135 D137 D140 D143 D145:D146 D149 D151 D154 D156 D158 D160 D162 D165 D167 D169 D171:D172 D174 D176 D178 D180 D182 D184 D186:D19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F25 F27:F30 F32 F35 F37 F39 F42 F45 F47 F49 F51 F53 F55 F59 F62 F64 F66 F69:F70 F72 F74 F76 F78 F81 F83 F85 F87 F89 F91 F93 F95 F97:F98 F100:F101 F103 F105 F108:F110 F113:F115 F117 F119:F120 F122:F124 F127:F129 F131:F132 F135 F137 F140 F143 F145:F146 F149 F151 F154 F156 F158 F160 F162 F165 F167 F169 F171:F172 F174 F176 F178 F180 F182 F184 F186:F199">
      <formula1>0</formula1>
      <formula2>999999999999999</formula2>
    </dataValidation>
    <dataValidation type="list" allowBlank="1" showInputMessage="1" showErrorMessage="1" sqref="L13:L199">
      <formula1>"INR"</formula1>
    </dataValidation>
    <dataValidation allowBlank="1" showInputMessage="1" showErrorMessage="1" promptTitle="Itemcode/Make" prompt="Please enter text" sqref="C13:C199">
      <formula1>0</formula1>
      <formula2>0</formula2>
    </dataValidation>
    <dataValidation type="decimal" allowBlank="1" showInputMessage="1" showErrorMessage="1" errorTitle="Invalid Entry" error="Only Numeric Values are allowed. " sqref="A13:A199">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2022-02-16T13:13:04Z</cp:lastPrinted>
  <dcterms:created xsi:type="dcterms:W3CDTF">2009-01-30T06:42:42Z</dcterms:created>
  <dcterms:modified xsi:type="dcterms:W3CDTF">2022-02-28T06:50:03Z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