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<sst xmlns="http://schemas.openxmlformats.org/spreadsheetml/2006/main" count="195" uniqueCount="82">
  <si>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</si>
  <si>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</si>
  <si>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</si>
  <si>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</si>
  <si>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</si>
  <si>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</si>
  <si>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</si>
  <si>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</si>
  <si>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</si>
  <si>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</si>
  <si>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</si>
  <si>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</si>
  <si>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</si>
  <si>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</si>
  <si>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</si>
  <si>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</si>
  <si>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</si>
  <si>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</si>
  <si>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</si>
  <si>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</si>
  <si>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</si>
  <si>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</si>
  <si>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</si>
  <si>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</si>
  <si>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</si>
  <si>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</si>
  <si>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</si>
  <si>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</si>
  <si>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</si>
  <si>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</si>
  <si>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</si>
  <si>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</si>
  <si>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</si>
  <si>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</si>
  <si>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</si>
  <si>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</si>
  <si>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</si>
  <si>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</si>
  <si>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</si>
  <si>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</si>
  <si>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</si>
  <si>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</si>
  <si>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</si>
  <si>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</si>
  <si>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</si>
  <si>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</si>
  <si>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</si>
  <si>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</si>
  <si>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</si>
  <si>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</si>
  <si>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</si>
  <si>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</si>
  <si>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</si>
  <si>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</si>
  <si>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</si>
  <si>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</si>
  <si>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</si>
  <si>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</si>
  <si>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</si>
  <si>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</si>
  <si>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</si>
  <si>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</si>
  <si>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</si>
  <si>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</si>
  <si>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</si>
  <si>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</si>
  <si>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</si>
  <si>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</si>
  <si>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</si>
  <si>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item no.4</t>
  </si>
  <si>
    <t>item no.6</t>
  </si>
  <si>
    <t>item no.7</t>
  </si>
  <si>
    <t>item no.9</t>
  </si>
  <si>
    <t>item no.11</t>
  </si>
  <si>
    <t>item no.12</t>
  </si>
  <si>
    <t>Removing white or colour wash by scrapping and sand papering and preparing the surface smooth including necessary repairs to scratches etc. complete</t>
  </si>
  <si>
    <t>Contract No:   37/C/D2/2021-22/04</t>
  </si>
  <si>
    <t>Name of Work: Annual repairing painting white washing of house no 4089 with servant quarter and Garage.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</si>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</sst>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7"/>
  <sheetViews>
    <sheetView showGridLines="0" zoomScale="85" zoomScaleNormal="85" zoomScalePageLayoutView="0" workbookViewId="0" topLeftCell="A5">
      <selection activeCell="BI26" sqref="BI2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77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76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53</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53</v>
      </c>
      <c r="IC13" s="22" t="s">
        <v>55</v>
      </c>
      <c r="IE13" s="23"/>
      <c r="IF13" s="23" t="s">
        <v>34</v>
      </c>
      <c r="IG13" s="23" t="s">
        <v>35</v>
      </c>
      <c r="IH13" s="23">
        <v>10</v>
      </c>
      <c r="II13" s="23" t="s">
        <v>36</v>
      </c>
    </row>
    <row r="14" spans="1:243" s="22" customFormat="1" ht="85.5">
      <c r="A14" s="59">
        <v>1.01</v>
      </c>
      <c r="B14" s="64" t="s">
        <v>64</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64</v>
      </c>
      <c r="IC14" s="22" t="s">
        <v>56</v>
      </c>
      <c r="IE14" s="23"/>
      <c r="IF14" s="23" t="s">
        <v>40</v>
      </c>
      <c r="IG14" s="23" t="s">
        <v>35</v>
      </c>
      <c r="IH14" s="23">
        <v>123.223</v>
      </c>
      <c r="II14" s="23" t="s">
        <v>37</v>
      </c>
    </row>
    <row r="15" spans="1:243" s="22" customFormat="1" ht="28.5">
      <c r="A15" s="59">
        <v>1.02</v>
      </c>
      <c r="B15" s="60" t="s">
        <v>63</v>
      </c>
      <c r="C15" s="39" t="s">
        <v>57</v>
      </c>
      <c r="D15" s="61">
        <v>140</v>
      </c>
      <c r="E15" s="62" t="s">
        <v>52</v>
      </c>
      <c r="F15" s="63">
        <v>76.41</v>
      </c>
      <c r="G15" s="40"/>
      <c r="H15" s="24"/>
      <c r="I15" s="47" t="s">
        <v>38</v>
      </c>
      <c r="J15" s="48">
        <f aca="true" t="shared" si="0" ref="J14:J24">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24">ROUND(total_amount_ba($B$2,$D$2,D15,F15,J15,K15,M15),0)</f>
        <v>10697</v>
      </c>
      <c r="BB15" s="54">
        <f aca="true" t="shared" si="2" ref="BB14:BB24">BA15+SUM(N15:AZ15)</f>
        <v>10697</v>
      </c>
      <c r="BC15" s="50" t="str">
        <f aca="true" t="shared" si="3" ref="BC14:BC24">SpellNumber(L15,BB15)</f>
        <v>INR  Ten Thousand Six Hundred &amp; Ninety Seven  Only</v>
      </c>
      <c r="IA15" s="22">
        <v>1.02</v>
      </c>
      <c r="IB15" s="22" t="s">
        <v>63</v>
      </c>
      <c r="IC15" s="22" t="s">
        <v>57</v>
      </c>
      <c r="ID15" s="22">
        <v>140</v>
      </c>
      <c r="IE15" s="23" t="s">
        <v>52</v>
      </c>
      <c r="IF15" s="23" t="s">
        <v>41</v>
      </c>
      <c r="IG15" s="23" t="s">
        <v>42</v>
      </c>
      <c r="IH15" s="23">
        <v>213</v>
      </c>
      <c r="II15" s="23" t="s">
        <v>37</v>
      </c>
    </row>
    <row r="16" spans="1:243" s="22" customFormat="1" ht="85.5">
      <c r="A16" s="59">
        <v>1.03</v>
      </c>
      <c r="B16" s="60" t="s">
        <v>66</v>
      </c>
      <c r="C16" s="39" t="s">
        <v>69</v>
      </c>
      <c r="D16" s="61">
        <v>140</v>
      </c>
      <c r="E16" s="62" t="s">
        <v>52</v>
      </c>
      <c r="F16" s="63">
        <v>100.96</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14134</v>
      </c>
      <c r="BB16" s="54">
        <f t="shared" si="2"/>
        <v>14134</v>
      </c>
      <c r="BC16" s="50" t="str">
        <f t="shared" si="3"/>
        <v>INR  Fourteen Thousand One Hundred &amp; Thirty Four  Only</v>
      </c>
      <c r="IA16" s="22">
        <v>1.03</v>
      </c>
      <c r="IB16" s="22" t="s">
        <v>66</v>
      </c>
      <c r="IC16" s="22" t="s">
        <v>69</v>
      </c>
      <c r="ID16" s="22">
        <v>140</v>
      </c>
      <c r="IE16" s="23" t="s">
        <v>52</v>
      </c>
      <c r="IF16" s="23"/>
      <c r="IG16" s="23"/>
      <c r="IH16" s="23"/>
      <c r="II16" s="23"/>
    </row>
    <row r="17" spans="1:243" s="22" customFormat="1" ht="28.5">
      <c r="A17" s="59">
        <v>1.04</v>
      </c>
      <c r="B17" s="60" t="s">
        <v>78</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1.04</v>
      </c>
      <c r="IB17" s="22" t="s">
        <v>78</v>
      </c>
      <c r="IC17" s="22" t="s">
        <v>58</v>
      </c>
      <c r="IE17" s="23"/>
      <c r="IF17" s="23"/>
      <c r="IG17" s="23"/>
      <c r="IH17" s="23"/>
      <c r="II17" s="23"/>
    </row>
    <row r="18" spans="1:243" s="22" customFormat="1" ht="28.5">
      <c r="A18" s="59">
        <v>1.05</v>
      </c>
      <c r="B18" s="60" t="s">
        <v>79</v>
      </c>
      <c r="C18" s="39" t="s">
        <v>70</v>
      </c>
      <c r="D18" s="61">
        <v>260</v>
      </c>
      <c r="E18" s="62" t="s">
        <v>52</v>
      </c>
      <c r="F18" s="63">
        <v>14.68</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3817</v>
      </c>
      <c r="BB18" s="54">
        <f t="shared" si="2"/>
        <v>3817</v>
      </c>
      <c r="BC18" s="50" t="str">
        <f t="shared" si="3"/>
        <v>INR  Three Thousand Eight Hundred &amp; Seventeen  Only</v>
      </c>
      <c r="IA18" s="22">
        <v>1.05</v>
      </c>
      <c r="IB18" s="22" t="s">
        <v>79</v>
      </c>
      <c r="IC18" s="22" t="s">
        <v>70</v>
      </c>
      <c r="ID18" s="22">
        <v>260</v>
      </c>
      <c r="IE18" s="23" t="s">
        <v>52</v>
      </c>
      <c r="IF18" s="23"/>
      <c r="IG18" s="23"/>
      <c r="IH18" s="23"/>
      <c r="II18" s="23"/>
    </row>
    <row r="19" spans="1:243" s="22" customFormat="1" ht="71.25">
      <c r="A19" s="59">
        <v>1.06</v>
      </c>
      <c r="B19" s="60" t="s">
        <v>75</v>
      </c>
      <c r="C19" s="39" t="s">
        <v>71</v>
      </c>
      <c r="D19" s="61">
        <v>260</v>
      </c>
      <c r="E19" s="62" t="s">
        <v>52</v>
      </c>
      <c r="F19" s="63">
        <v>12.45</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3237</v>
      </c>
      <c r="BB19" s="54">
        <f t="shared" si="2"/>
        <v>3237</v>
      </c>
      <c r="BC19" s="50" t="str">
        <f t="shared" si="3"/>
        <v>INR  Three Thousand Two Hundred &amp; Thirty Seven  Only</v>
      </c>
      <c r="IA19" s="22">
        <v>1.06</v>
      </c>
      <c r="IB19" s="22" t="s">
        <v>75</v>
      </c>
      <c r="IC19" s="22" t="s">
        <v>71</v>
      </c>
      <c r="ID19" s="22">
        <v>260</v>
      </c>
      <c r="IE19" s="23" t="s">
        <v>52</v>
      </c>
      <c r="IF19" s="23"/>
      <c r="IG19" s="23"/>
      <c r="IH19" s="23"/>
      <c r="II19" s="23"/>
    </row>
    <row r="20" spans="1:243" s="22" customFormat="1" ht="71.25">
      <c r="A20" s="59">
        <v>1.07</v>
      </c>
      <c r="B20" s="60" t="s">
        <v>80</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1.07</v>
      </c>
      <c r="IB20" s="22" t="s">
        <v>80</v>
      </c>
      <c r="IC20" s="22" t="s">
        <v>59</v>
      </c>
      <c r="IE20" s="23"/>
      <c r="IF20" s="23" t="s">
        <v>34</v>
      </c>
      <c r="IG20" s="23" t="s">
        <v>43</v>
      </c>
      <c r="IH20" s="23">
        <v>10</v>
      </c>
      <c r="II20" s="23" t="s">
        <v>37</v>
      </c>
    </row>
    <row r="21" spans="1:243" s="22" customFormat="1" ht="28.5">
      <c r="A21" s="59">
        <v>1.08</v>
      </c>
      <c r="B21" s="60" t="s">
        <v>81</v>
      </c>
      <c r="C21" s="39" t="s">
        <v>72</v>
      </c>
      <c r="D21" s="61">
        <v>277</v>
      </c>
      <c r="E21" s="62" t="s">
        <v>52</v>
      </c>
      <c r="F21" s="63">
        <v>47.61</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13188</v>
      </c>
      <c r="BB21" s="54">
        <f t="shared" si="2"/>
        <v>13188</v>
      </c>
      <c r="BC21" s="50" t="str">
        <f t="shared" si="3"/>
        <v>INR  Thirteen Thousand One Hundred &amp; Eighty Eight  Only</v>
      </c>
      <c r="IA21" s="22">
        <v>1.08</v>
      </c>
      <c r="IB21" s="22" t="s">
        <v>81</v>
      </c>
      <c r="IC21" s="22" t="s">
        <v>72</v>
      </c>
      <c r="ID21" s="22">
        <v>277</v>
      </c>
      <c r="IE21" s="23" t="s">
        <v>52</v>
      </c>
      <c r="IF21" s="23"/>
      <c r="IG21" s="23"/>
      <c r="IH21" s="23"/>
      <c r="II21" s="23"/>
    </row>
    <row r="22" spans="1:243" s="22" customFormat="1" ht="72" customHeight="1">
      <c r="A22" s="59">
        <v>1.09</v>
      </c>
      <c r="B22" s="60" t="s">
        <v>67</v>
      </c>
      <c r="C22" s="39" t="s">
        <v>60</v>
      </c>
      <c r="D22" s="61">
        <v>140</v>
      </c>
      <c r="E22" s="62" t="s">
        <v>52</v>
      </c>
      <c r="F22" s="63">
        <v>16</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2240</v>
      </c>
      <c r="BB22" s="54">
        <f t="shared" si="2"/>
        <v>2240</v>
      </c>
      <c r="BC22" s="50" t="str">
        <f t="shared" si="3"/>
        <v>INR  Two Thousand Two Hundred &amp; Forty  Only</v>
      </c>
      <c r="IA22" s="22">
        <v>1.09</v>
      </c>
      <c r="IB22" s="22" t="s">
        <v>67</v>
      </c>
      <c r="IC22" s="22" t="s">
        <v>60</v>
      </c>
      <c r="ID22" s="22">
        <v>140</v>
      </c>
      <c r="IE22" s="23" t="s">
        <v>52</v>
      </c>
      <c r="IF22" s="23" t="s">
        <v>40</v>
      </c>
      <c r="IG22" s="23" t="s">
        <v>35</v>
      </c>
      <c r="IH22" s="23">
        <v>123.223</v>
      </c>
      <c r="II22" s="23" t="s">
        <v>37</v>
      </c>
    </row>
    <row r="23" spans="1:243" s="22" customFormat="1" ht="57">
      <c r="A23" s="59">
        <v>1.1</v>
      </c>
      <c r="B23" s="60" t="s">
        <v>65</v>
      </c>
      <c r="C23" s="39" t="s">
        <v>73</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1.1</v>
      </c>
      <c r="IB23" s="22" t="s">
        <v>65</v>
      </c>
      <c r="IC23" s="22" t="s">
        <v>73</v>
      </c>
      <c r="IE23" s="23"/>
      <c r="IF23" s="23" t="s">
        <v>44</v>
      </c>
      <c r="IG23" s="23" t="s">
        <v>45</v>
      </c>
      <c r="IH23" s="23">
        <v>10</v>
      </c>
      <c r="II23" s="23" t="s">
        <v>37</v>
      </c>
    </row>
    <row r="24" spans="1:243" s="22" customFormat="1" ht="36.75" customHeight="1">
      <c r="A24" s="59">
        <v>1.11</v>
      </c>
      <c r="B24" s="64" t="s">
        <v>68</v>
      </c>
      <c r="C24" s="39" t="s">
        <v>74</v>
      </c>
      <c r="D24" s="61">
        <v>218</v>
      </c>
      <c r="E24" s="62" t="s">
        <v>52</v>
      </c>
      <c r="F24" s="63">
        <v>70.1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15282</v>
      </c>
      <c r="BB24" s="54">
        <f t="shared" si="2"/>
        <v>15282</v>
      </c>
      <c r="BC24" s="50" t="str">
        <f t="shared" si="3"/>
        <v>INR  Fifteen Thousand Two Hundred &amp; Eighty Two  Only</v>
      </c>
      <c r="IA24" s="22">
        <v>1.11</v>
      </c>
      <c r="IB24" s="22" t="s">
        <v>68</v>
      </c>
      <c r="IC24" s="22" t="s">
        <v>74</v>
      </c>
      <c r="ID24" s="22">
        <v>218</v>
      </c>
      <c r="IE24" s="23" t="s">
        <v>52</v>
      </c>
      <c r="IF24" s="23"/>
      <c r="IG24" s="23"/>
      <c r="IH24" s="23"/>
      <c r="II24" s="23"/>
    </row>
    <row r="25" spans="1:55" ht="37.5" customHeight="1">
      <c r="A25" s="25" t="s">
        <v>46</v>
      </c>
      <c r="B25" s="26"/>
      <c r="C25" s="27"/>
      <c r="D25" s="43"/>
      <c r="E25" s="43"/>
      <c r="F25" s="43"/>
      <c r="G25" s="43"/>
      <c r="H25" s="55"/>
      <c r="I25" s="55"/>
      <c r="J25" s="55"/>
      <c r="K25" s="55"/>
      <c r="L25" s="56"/>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57">
        <f>SUM(BA13:BA24)</f>
        <v>62595</v>
      </c>
      <c r="BB25" s="58">
        <f>SUM(BB13:BB24)</f>
        <v>62595</v>
      </c>
      <c r="BC25" s="50" t="str">
        <f>SpellNumber(L25,BB25)</f>
        <v>  Sixty Two Thousand Five Hundred &amp; Ninety Five  Only</v>
      </c>
    </row>
    <row r="26" spans="1:55" ht="39.75" customHeight="1">
      <c r="A26" s="26" t="s">
        <v>47</v>
      </c>
      <c r="B26" s="28"/>
      <c r="C26" s="29"/>
      <c r="D26" s="30"/>
      <c r="E26" s="44" t="s">
        <v>54</v>
      </c>
      <c r="F26" s="45"/>
      <c r="G26" s="31"/>
      <c r="H26" s="32"/>
      <c r="I26" s="32"/>
      <c r="J26" s="32"/>
      <c r="K26" s="33"/>
      <c r="L26" s="34"/>
      <c r="M26" s="35"/>
      <c r="N26" s="36"/>
      <c r="O26" s="22"/>
      <c r="P26" s="22"/>
      <c r="Q26" s="22"/>
      <c r="R26" s="22"/>
      <c r="S26" s="22"/>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7">
        <f>IF(ISBLANK(F26),0,IF(E26="Excess (+)",ROUND(BA25+(BA25*F26),2),IF(E26="Less (-)",ROUND(BA25+(BA25*F26*(-1)),2),IF(E26="At Par",BA25,0))))</f>
        <v>0</v>
      </c>
      <c r="BB26" s="38">
        <f>ROUND(BA26,0)</f>
        <v>0</v>
      </c>
      <c r="BC26" s="21" t="str">
        <f>SpellNumber($E$2,BB26)</f>
        <v>INR Zero Only</v>
      </c>
    </row>
    <row r="27" spans="1:55" ht="18">
      <c r="A27" s="25" t="s">
        <v>48</v>
      </c>
      <c r="B27" s="25"/>
      <c r="C27" s="66" t="str">
        <f>SpellNumber($E$2,BB26)</f>
        <v>INR Zero Only</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row>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6" ht="15"/>
    <row r="307" ht="15"/>
    <row r="308" ht="15"/>
    <row r="309" ht="15"/>
    <row r="310" ht="15"/>
    <row r="312" ht="15"/>
    <row r="313" ht="15"/>
    <row r="315" ht="15"/>
    <row r="316" ht="15"/>
    <row r="317" ht="15"/>
    <row r="318" ht="15"/>
    <row r="319" ht="15"/>
    <row r="320" ht="15"/>
    <row r="321" ht="15"/>
    <row r="322" ht="15"/>
    <row r="323" ht="15"/>
    <row r="325" ht="15"/>
    <row r="326" ht="15"/>
    <row r="327" ht="15"/>
    <row r="328" ht="15"/>
    <row r="329" ht="15"/>
    <row r="330" ht="15"/>
    <row r="331" ht="15"/>
    <row r="332" ht="15"/>
  </sheetData>
  <sheetProtection password="9E83" sheet="1"/>
  <autoFilter ref="A11:BC27"/>
  <mergeCells count="13">
    <mergeCell ref="D17:BC17"/>
    <mergeCell ref="D20:BC20"/>
    <mergeCell ref="D23:BC23"/>
    <mergeCell ref="A9:BC9"/>
    <mergeCell ref="C27:BC27"/>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
      <formula1>IF(E26="Select",-1,IF(E26="At Par",0,0))</formula1>
      <formula2>IF(E26="Select",-1,IF(E26="At Par",0,0.99))</formula2>
    </dataValidation>
    <dataValidation type="list" allowBlank="1" showErrorMessage="1" sqref="E2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allowBlank="1" showErrorMessage="1" sqref="D13:D14 K15:K16 D17 K18:K19 D20 K21:K22 K24 D2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2 G24:H24">
      <formula1>0</formula1>
      <formula2>999999999999999</formula2>
    </dataValidation>
    <dataValidation allowBlank="1" showInputMessage="1" showErrorMessage="1" promptTitle="Addition / Deduction" prompt="Please Choose the correct One" sqref="J15:J16 J18:J19 J21:J22 J24">
      <formula1>0</formula1>
      <formula2>0</formula2>
    </dataValidation>
    <dataValidation type="list" showErrorMessage="1" sqref="I15:I16 I18:I19 I21:I22 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2 N24: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R22 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Q22 Q2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M22 M24">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19 D21:D22 D2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19 F21:F22 F24">
      <formula1>0</formula1>
      <formula2>999999999999999</formula2>
    </dataValidation>
    <dataValidation type="list" allowBlank="1" showInputMessage="1" showErrorMessage="1" sqref="L13 L14 L15 L16 L17 L18 L19 L20 L21 L22 L24 L23">
      <formula1>"INR"</formula1>
    </dataValidation>
    <dataValidation allowBlank="1" showInputMessage="1" showErrorMessage="1" promptTitle="Itemcode/Make" prompt="Please enter text" sqref="C13:C24">
      <formula1>0</formula1>
      <formula2>0</formula2>
    </dataValidation>
    <dataValidation type="decimal" allowBlank="1" showInputMessage="1" showErrorMessage="1" errorTitle="Invalid Entry" error="Only Numeric Values are allowed. " sqref="A13:A24">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2022-01-07T09:52:17Z</cp:lastPrinted>
  <dcterms:created xsi:type="dcterms:W3CDTF">2009-01-30T06:42:42Z</dcterms:created>
  <dcterms:modified xsi:type="dcterms:W3CDTF">2022-01-07T10:06:06Z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