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<sst xmlns="http://schemas.openxmlformats.org/spreadsheetml/2006/main" count="577" uniqueCount="160">
  <si>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</si>
  <si>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</si>
  <si>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</si>
  <si>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</si>
  <si>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</si>
  <si>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</si>
  <si>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</si>
  <si>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</si>
  <si>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</si>
  <si>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</si>
  <si>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</si>
  <si>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</si>
  <si>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</si>
  <si>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</si>
  <si>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</si>
  <si>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</si>
  <si>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</si>
  <si>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</si>
  <si>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</si>
  <si>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</si>
  <si>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</si>
  <si>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</si>
  <si>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</si>
  <si>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</si>
  <si>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</si>
  <si>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</si>
  <si>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</si>
  <si>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</si>
  <si>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</si>
  <si>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</si>
  <si>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</si>
  <si>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</si>
  <si>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</si>
  <si>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</si>
  <si>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</si>
  <si>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</si>
  <si>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</si>
  <si>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</si>
  <si>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</si>
  <si>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</si>
  <si>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</si>
  <si>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</si>
  <si>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</si>
  <si>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</si>
  <si>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</si>
  <si>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</si>
  <si>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</si>
  <si>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</si>
  <si>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</si>
  <si>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</si>
  <si>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</si>
  <si>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Thermo-Mechanically Treated bars of grade Fe-500D or more.</t>
  </si>
  <si>
    <t>Nominal concrete 1:3:6 or richer mix (i/c equivalent design mix)</t>
  </si>
  <si>
    <t>kg</t>
  </si>
  <si>
    <t>Cement mortar 1:6 (1 cement : 6 coarse sand)</t>
  </si>
  <si>
    <t>CONCRETE WORK</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</si>
  <si>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</si>
  <si>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</si>
  <si>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1000 Nos</t>
  </si>
  <si>
    <t>Contract No:  41/C/D3/2021-22</t>
  </si>
  <si>
    <t>Tender Inviting Authority: Superintending Engineer, IWD, IIT, Kanpur</t>
  </si>
  <si>
    <t>Name of Work: Reduction in depth from 20 ft to 8 ft. in deep area, making the overflow system, replacement of  the damaged MS ladder with SS ladder &amp; the concrete starting block with ready available SS block and Fixing of SS railing arround the existing Swimming pool.</t>
  </si>
  <si>
    <t>CARRIAGE OF MATERIALS</t>
  </si>
  <si>
    <t>By Mechanical Transport including loading,unloading and stacking</t>
  </si>
  <si>
    <t>Bricks Lead - 2 km</t>
  </si>
  <si>
    <t>EARTH WORK</t>
  </si>
  <si>
    <t>Earthwork in excavation by mechanical means (Hydrailic/manual) means in foudation trenches or drains</t>
  </si>
  <si>
    <t>All kind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</si>
  <si>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</si>
  <si>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</si>
  <si>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</si>
  <si>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Extra for excavating trenches for pipes, cables etc. in all kinds of soil for depth exceeding 1.5 m, but not exceeding 3 m. (Rate is over corresponding basic item for depth upto 1.5 metre).</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</si>
  <si>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</si>
  <si>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</si>
  <si>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</si>
  <si>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Extra providing and mixing water proofing material in cement concrete work</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</si>
  <si>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</si>
  <si>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</si>
  <si>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</si>
  <si>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</si>
  <si>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Walls (any thickness) including attached pilasters, butteresses, plinth and string courses etc.</t>
  </si>
  <si>
    <t>Lintels, beams, plinth beams, girders, bressumers and cantilevers</t>
  </si>
  <si>
    <t>Providing, hoisting and fixing above plinth level up to floor  five level precast reinforced cement concrete in shelves, including setting in cement mortar 1:3 (1cement : 3 coarse  sand), cost of required centering, shuttering and finishing  with  neat  cement  punning  on  exposed  surfaces  but , excluding the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</si>
  <si>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upto plinth level.</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</si>
  <si>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</si>
  <si>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upto plinth level</t>
  </si>
  <si>
    <t>Concrete of M30 grade with minimum cement content of 350 kg/cum</t>
  </si>
  <si>
    <t xml:space="preserve">Add for using extra cement in the items of design mix over and above the specified cement content therein. </t>
  </si>
  <si>
    <t>Extra for R.C.C./ B.M.C/ R.M.C. work above floor V level for each four floors or part thereof.</t>
  </si>
  <si>
    <t>MASONRY WORK</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</si>
  <si>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</si>
  <si>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</si>
  <si>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</si>
  <si>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STEEL WORK</t>
  </si>
  <si>
    <t>Structural steel work riveted, bolted or welded in built up sections, trusses and framed work, including cutting, hoisting, fixing in position and applying a priming coat of approved steel primer all complete.</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</si>
  <si>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</si>
  <si>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FLOORING</t>
  </si>
  <si>
    <t>Cement concrete pavement with 1:2:4 (1 cement : 2 coarse sand : 4 graded stone aggregate 20 mm nominal size), including finishing complete.</t>
  </si>
  <si>
    <t>Deduct for not using 20 mm thick cement mortar 1:4 (1 cement : 4 coarse sand) bedding in laying of floor tiles and jointing with grey cement slurry @ 3.3 kg/ sqm.</t>
  </si>
  <si>
    <t>Fixing glazed/ Ceramic/ Vitrified floor tiles with cement based high polymer modified quick-set tile adhesive (Water based) conforming to IS: 15477, in average 3mm thickness.</t>
  </si>
  <si>
    <t>FINISHING</t>
  </si>
  <si>
    <t>12 mm cement plaster of mix :</t>
  </si>
  <si>
    <t>15 mm cement plaster on rough side of single or half brick wall of mix:</t>
  </si>
  <si>
    <t>Painting with synthetic enamel of approved brand and manufacturer of required colour to give an even shade</t>
  </si>
  <si>
    <t>One or more coat on old works</t>
  </si>
  <si>
    <t>Finishing walls with premium acrylic smooth exterior paint with silicon additives of required shapes</t>
  </si>
  <si>
    <t>Old works (tow or more coats applied @ 1.43 ltr /10 sqm.)</t>
  </si>
  <si>
    <t>REPAIRS TO BUILDING</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</si>
  <si>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</si>
  <si>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</si>
  <si>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</si>
  <si>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</si>
  <si>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</si>
  <si>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</si>
  <si>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Dismantling tile work in floors and roofs laid in cement mortar including stacking material within 50 metres lead.</t>
  </si>
  <si>
    <t>Dismantling precast concrete or stone slabs in walls, partition walls etc. including stacking within 50 metres lead :</t>
  </si>
  <si>
    <t>Thickness above 40 mm up to 75 mm</t>
  </si>
  <si>
    <t>WATER SUPPLY</t>
  </si>
  <si>
    <t>Providing and laying S&amp;S centrifugally cast (spun) iron pipes (Class LA) conforming to IS - 1536 :</t>
  </si>
  <si>
    <t>300 mm dia pipe</t>
  </si>
  <si>
    <t>Providing lead caulked joints to spun iron or C.I. pipes and specials, including testing of joints but excluding the cost of pig lead :</t>
  </si>
  <si>
    <t>300 mm diameter pipe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</si>
  <si>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</si>
  <si>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</si>
  <si>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and laying non-pressure NP2 class (light duty) R.C.C. pipes with collars jointed with stiff mixture of cement mortar in the proportion of 1:2 (1 cement : 2 fine sand) including testing of joints etc. complete :</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</si>
  <si>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</si>
  <si>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</si>
  <si>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120x90 cm and 90 cm deep including C.I. cover with frame (heavy duty) 560 mm internal diameter, total weight of cover and frame to be not less than 208 kg (weight of cover 108 kg and weight of frame 100 kg) :</t>
  </si>
  <si>
    <t>With common burnt clay F.P.S. (non modular) bricks of class designation 7.5</t>
  </si>
  <si>
    <t>Extra for depth for manholes :</t>
  </si>
  <si>
    <t>Size 120x90 cm</t>
  </si>
  <si>
    <t>Providing orange colour safety foot rest of minimum 6 mm thick plastic encapsulated as per IS : 10910, on 12 mm dia steel bar conforming to IS: 1786, having minimum cross section as 23 mmx25 mm and over all minimum length 263 mm and width as 165 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</si>
  <si>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New Technologies and Materials</t>
  </si>
  <si>
    <t>Providing mixing and applying bonding coat of approved adhesive on chipped portion on RCC as per specs and EIC</t>
  </si>
  <si>
    <t>SBR polymer (@ 10 % of cement weight)</t>
  </si>
  <si>
    <t xml:space="preserve">Providing mixing and applying SBR polymer ( of approved make) modified cement in proportion of 1:4 with polymer min 2 % </t>
  </si>
  <si>
    <t>12 mm avg. thickeness</t>
  </si>
  <si>
    <t>MINOR CIVIL MAINTENANCE WORK:</t>
  </si>
  <si>
    <t>"Providing and fixing C.P waste 50 mm nominal bore in precast slab</t>
  </si>
  <si>
    <t>Providing &amp; fixing Kota Stone Strips with CM 1:4 in CC Road i/c cutting the kota in strips.</t>
  </si>
  <si>
    <t xml:space="preserve">Preparing holes &amp; fixing Steel reinforcement in exiting RCC structure by drilling, cleaning &amp; steel bar (any Dia of bar) fixing with Epoxy grouting etc. as Directed by Engineer-In-Cherge.
</t>
  </si>
  <si>
    <t xml:space="preserve">ADJUSTABLE STARTING BLOCK – 400 MM- Fibre moulded with Stainless steel 304 reinforcement with ADJUSTABLE KICK STARTER and top handle. 
( fixing anchors - concealed model )
Franco make FINA Standard - Non corrosive – twin coloured-  Non injurable  - box type – fixing anchors concealed model- fibre moulded with stainless steel AISI304 reinforcement - Starting Block with Adjustable Kick Starter on three points 
( 330/415/500 mm ) having heavy thick fibre glass - Polyster top with AISI 304 reinforcement-  Non skid button provision with designed stainless steel AISI 304 back stroke arrangement handle with Track Nos  displayed in  needed colour on all sides  ,  as per the following specification SPECIFICATION
Non corrosive model at any condition
Measurements : 
Top Platform Size : 600 x 700 x 40 mm 
                              ( with 500 x 500 mm non skid) 
Height  : 400 mm on pool side.
Bottom Base Size : 435 x 450 mm , moulded.
Adjustable kick starter shape/size :  Butterfly type In 35 degree triangular shape /560x180 x 240mm
MATERIAL :
Top &amp; Bottom, Adjustable starter:  Moulded  Fibre Reinforced plastic with heavy stainless steel AISI 304 reinforcement..                        
Back stroke Handle : Stainless steel AISI 304, 
Top Handle : Stainless steel AISI 304, 
500 mm , Special Shaped type with cross bar.
Colour : White – Blue combined with LOGO Sticker.
Finishing : With Epoxy colouring.
Anchoring Fixers : ½” SS AISI304 x 4 Nos
Chemical grouting : Fosroc’s fixing adhesive.
Make : Franco Pools , Chennai
MODEL : SBSSFGM400AdKS </t>
  </si>
  <si>
    <t xml:space="preserve">Pool over flow grating
Manufacture and supply - Fully fibre moulded- Non slippery – Non corrosive - Anti skid -  Strong – Heavy – Stainless steel rod reinforcement - double side finish - Blue colour, - over flow gutter gratings for swimming pool
SPECIFICATION
Size : 300 (W) x 500 (L) x 25 mm Thk in one piece.
TYPE : SINGLE PIECE, NON SKID,
Top side finishing with non skid button provision. - Reinforced with Stainless steel 304 rod on inside,  duly filled and finished  with fibre based  isothalic resin paste  for placement on gutter trench.., 
Double  side finish   
Colour : Blue
Weight : 4.8 Kgs 
Make : Franco Pools , Chennai </t>
  </si>
  <si>
    <t xml:space="preserve">SS LADDER FOR SWIMMING POOL.
Stainless steel ladder of SS-304 Grade in 48 mm Dia x 3 mm thickness piping with 600 mm length – orange coloured=   fibre moulded steps. 
Franco make, removable type, designed Stainless steel pool ladder with SS304  hand grip piping of 48mm x 3 mm thk, having  600 mm length x150 mm width x 70 mm thick – Anti skid-Button model – Non sharp edged, concealed box type – Strong in 3.5 Kgs Weight , quality - Fibre moulded ladder steps in orange colour and ½”  stainless steel 304  stud on through out with Dhoom nuts on both the ends. 2 Nos each - Fibre moulded foundation anchor cup with cover for top grouting and wall resting rubber bushes on bottom. -  complete. 
Ladder having 3 steps </t>
  </si>
  <si>
    <t xml:space="preserve">SS LADDER FOR SWIMMING POOL.
Stainless steel ladder of SS-304 Grade in 48 mm Dia x 3 mm thickness piping with 600 mm length – orange coloured=   fibre moulded steps. 
Franco make, removable type, designed Stainless steel pool ladder with SS304  hand grip piping of 48mm x 3 mm thk, having  600 mm length x150 mm width x 70 mm thick – Anti skid-Button model – Non sharp edged, concealed box type – Strong in 3.5 Kgs Weight , quality - Fibre moulded ladder steps in orange colour and ½”  stainless steel 304  stud on through out with Dhoom nuts on both the ends. 2 Nos each - Fibre moulded foundation anchor cup with cover for top grouting and wall resting rubber bushes on bottom. -  complete. 
Ladder having 4 steps </t>
  </si>
  <si>
    <t>Providing and fixing DN315mm PN6 PE100 SDR21 HDPE pipes confirming to IS:4984:2016 (ISI) wall thickness (15-16.6mm) inclusive of pipe jointing as per IS code.</t>
  </si>
  <si>
    <t>Core Cutting the  hole of 320mm dia in RCC walls inclusive of Finishing the hole area and making the holes leak proof</t>
  </si>
  <si>
    <t>Providing and laying machine mixed  brick concrete in  1:5:10 (1 cement :5 Fine Sand : 10  brick aggregate 40 mm and down size) for specified thickness, in deep area, including breaking in required sizes, centering and shuttering if required , laying spreading , ramming, consolidating (thickness of each layer must not exceed 200 mm ) as per requirement and curing etc. complete as directed by Engineer-in-Charge.</t>
  </si>
  <si>
    <t>Providing and laying machine mixed  brick concrete with available bricks in  1:5:10 (1 cement :5 Fine Sand : 10  brick aggregate 40 mm and down size) for specified thickness, in deep area, including breaking in required sizes, centering and shuttering if required , laying spreading , ramming, consolidating (thickness of each layer must not exceed 200 mm ) as per requirement and curing etc. complete as directed by Engineer-in-Charge.</t>
  </si>
  <si>
    <t>Providing and laying 247mmX122mmx8mm swimming pool tiles confirming to IS1360 &amp; ISO 10545 of Johnson Endura or equivalent with same specifications with with cement based high polymer modified quick-set tile adhesive (Water based) of johnson endura conforming to IS: 15477, in average 3mm thickness and grouting/jonting with epoxy of endura epoxy grout or euivalant.</t>
  </si>
  <si>
    <t>Providing and laying 300X300X10mm antiskid swimming pool tiles of Johnson Endura or equivalent with same specifications with adhesive of Johnson endura (Water based) conforming to IS: 15477, in average 3 mm thickness and grouting/jonting with epoxy of endura epoxy grout.</t>
  </si>
  <si>
    <t>kg.</t>
  </si>
  <si>
    <t>quintal</t>
  </si>
  <si>
    <t>sqm.</t>
  </si>
  <si>
    <t>Each</t>
  </si>
  <si>
    <t>Rm</t>
  </si>
  <si>
    <t>No.</t>
  </si>
  <si>
    <t>Mtr.</t>
  </si>
  <si>
    <t>Mtr</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</si>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</sst>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58" fillId="0" borderId="15" xfId="0" applyFont="1" applyFill="1" applyBorder="1" applyAlignment="1">
      <alignment horizontal="right" vertical="top" wrapText="1"/>
    </xf>
    <xf numFmtId="0" fontId="58" fillId="0" borderId="15" xfId="0" applyFont="1" applyFill="1" applyBorder="1" applyAlignment="1">
      <alignment vertical="top" wrapText="1"/>
    </xf>
    <xf numFmtId="0" fontId="40" fillId="0" borderId="15" xfId="0" applyFont="1" applyFill="1" applyBorder="1" applyAlignment="1">
      <alignment horizontal="justify" vertical="top" wrapText="1"/>
    </xf>
    <xf numFmtId="0" fontId="40" fillId="0" borderId="15" xfId="0" applyFont="1" applyFill="1" applyBorder="1" applyAlignment="1">
      <alignment horizontal="right" vertical="top" wrapText="1"/>
    </xf>
    <xf numFmtId="0" fontId="40" fillId="0" borderId="15" xfId="0" applyFont="1" applyFill="1" applyBorder="1" applyAlignment="1">
      <alignment horizontal="center" vertical="top" wrapText="1"/>
    </xf>
    <xf numFmtId="0" fontId="40" fillId="0" borderId="15" xfId="0" applyFont="1" applyFill="1" applyBorder="1" applyAlignment="1">
      <alignment vertical="top" wrapText="1"/>
    </xf>
    <xf numFmtId="2" fontId="58" fillId="0" borderId="15" xfId="0" applyNumberFormat="1" applyFont="1" applyFill="1" applyBorder="1" applyAlignment="1">
      <alignment vertical="top" wrapText="1"/>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4"/>
  <sheetViews>
    <sheetView showGridLines="0" view="pageBreakPreview" zoomScaleNormal="85" zoomScaleSheetLayoutView="100" zoomScalePageLayoutView="0" workbookViewId="0" topLeftCell="A111">
      <selection activeCell="F111" sqref="F11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60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61</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59</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62</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62</v>
      </c>
      <c r="IE13" s="22"/>
      <c r="IF13" s="22"/>
      <c r="IG13" s="22"/>
      <c r="IH13" s="22"/>
      <c r="II13" s="22"/>
    </row>
    <row r="14" spans="1:243" s="21" customFormat="1" ht="31.5">
      <c r="A14" s="57">
        <v>1.01</v>
      </c>
      <c r="B14" s="58" t="s">
        <v>63</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63</v>
      </c>
      <c r="IE14" s="22"/>
      <c r="IF14" s="22"/>
      <c r="IG14" s="22"/>
      <c r="IH14" s="22"/>
      <c r="II14" s="22"/>
    </row>
    <row r="15" spans="1:243" s="21" customFormat="1" ht="57">
      <c r="A15" s="57">
        <v>1.02</v>
      </c>
      <c r="B15" s="58" t="s">
        <v>64</v>
      </c>
      <c r="C15" s="33"/>
      <c r="D15" s="76">
        <v>445000</v>
      </c>
      <c r="E15" s="59" t="s">
        <v>58</v>
      </c>
      <c r="F15" s="77">
        <v>381.55</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total_amount_ba($B$2,$D$2,D15,F15,J15,K15,M15)/1000</f>
        <v>169789.75</v>
      </c>
      <c r="BB15" s="51">
        <f>BA15+SUM(N15:AZ15)</f>
        <v>169789.75</v>
      </c>
      <c r="BC15" s="56" t="str">
        <f>SpellNumber(L15,BB15)</f>
        <v>INR  One Lakh Sixty Nine Thousand Seven Hundred &amp; Eighty Nine  and Paise Seventy Five Only</v>
      </c>
      <c r="IA15" s="21">
        <v>1.02</v>
      </c>
      <c r="IB15" s="21" t="s">
        <v>64</v>
      </c>
      <c r="ID15" s="21">
        <v>445000</v>
      </c>
      <c r="IE15" s="22" t="s">
        <v>58</v>
      </c>
      <c r="IF15" s="22"/>
      <c r="IG15" s="22"/>
      <c r="IH15" s="22"/>
      <c r="II15" s="22"/>
    </row>
    <row r="16" spans="1:243" s="21" customFormat="1" ht="15.75">
      <c r="A16" s="57">
        <v>2</v>
      </c>
      <c r="B16" s="58" t="s">
        <v>65</v>
      </c>
      <c r="C16" s="33"/>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2</v>
      </c>
      <c r="IB16" s="21" t="s">
        <v>65</v>
      </c>
      <c r="IE16" s="22"/>
      <c r="IF16" s="22"/>
      <c r="IG16" s="22"/>
      <c r="IH16" s="22"/>
      <c r="II16" s="22"/>
    </row>
    <row r="17" spans="1:243" s="21" customFormat="1" ht="47.25">
      <c r="A17" s="57">
        <v>2.01</v>
      </c>
      <c r="B17" s="58" t="s">
        <v>66</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2.01</v>
      </c>
      <c r="IB17" s="21" t="s">
        <v>66</v>
      </c>
      <c r="IE17" s="22"/>
      <c r="IF17" s="22"/>
      <c r="IG17" s="22"/>
      <c r="IH17" s="22"/>
      <c r="II17" s="22"/>
    </row>
    <row r="18" spans="1:243" s="21" customFormat="1" ht="30.75" customHeight="1">
      <c r="A18" s="57">
        <v>2.02</v>
      </c>
      <c r="B18" s="58" t="s">
        <v>67</v>
      </c>
      <c r="C18" s="33"/>
      <c r="D18" s="76">
        <v>15</v>
      </c>
      <c r="E18" s="59" t="s">
        <v>45</v>
      </c>
      <c r="F18" s="77">
        <v>251.51</v>
      </c>
      <c r="G18" s="43"/>
      <c r="H18" s="37"/>
      <c r="I18" s="38" t="s">
        <v>33</v>
      </c>
      <c r="J18" s="39">
        <f aca="true" t="shared" si="0" ref="J16:J23">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aca="true" t="shared" si="1" ref="BA16:BA23">total_amount_ba($B$2,$D$2,D18,F18,J18,K18,M18)</f>
        <v>3772.65</v>
      </c>
      <c r="BB18" s="51">
        <f aca="true" t="shared" si="2" ref="BB16:BB23">BA18+SUM(N18:AZ18)</f>
        <v>3772.65</v>
      </c>
      <c r="BC18" s="56" t="str">
        <f aca="true" t="shared" si="3" ref="BC16:BC23">SpellNumber(L18,BB18)</f>
        <v>INR  Three Thousand Seven Hundred &amp; Seventy Two  and Paise Sixty Five Only</v>
      </c>
      <c r="IA18" s="21">
        <v>2.02</v>
      </c>
      <c r="IB18" s="21" t="s">
        <v>67</v>
      </c>
      <c r="ID18" s="21">
        <v>15</v>
      </c>
      <c r="IE18" s="22" t="s">
        <v>45</v>
      </c>
      <c r="IF18" s="22"/>
      <c r="IG18" s="22"/>
      <c r="IH18" s="22"/>
      <c r="II18" s="22"/>
    </row>
    <row r="19" spans="1:243" s="21" customFormat="1" ht="138" customHeight="1">
      <c r="A19" s="57">
        <v>2.03</v>
      </c>
      <c r="B19" s="58" t="s">
        <v>68</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2.03</v>
      </c>
      <c r="IB19" s="21" t="s">
        <v>68</v>
      </c>
      <c r="IE19" s="22"/>
      <c r="IF19" s="22"/>
      <c r="IG19" s="22"/>
      <c r="IH19" s="22"/>
      <c r="II19" s="22"/>
    </row>
    <row r="20" spans="1:243" s="21" customFormat="1" ht="16.5" customHeight="1">
      <c r="A20" s="57">
        <v>2.04</v>
      </c>
      <c r="B20" s="58" t="s">
        <v>69</v>
      </c>
      <c r="C20" s="33"/>
      <c r="D20" s="66"/>
      <c r="E20" s="66"/>
      <c r="F20" s="66"/>
      <c r="G20" s="66"/>
      <c r="H20" s="66"/>
      <c r="I20" s="66"/>
      <c r="J20" s="66"/>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IA20" s="21">
        <v>2.04</v>
      </c>
      <c r="IB20" s="21" t="s">
        <v>69</v>
      </c>
      <c r="IE20" s="22"/>
      <c r="IF20" s="22"/>
      <c r="IG20" s="22"/>
      <c r="IH20" s="22"/>
      <c r="II20" s="22"/>
    </row>
    <row r="21" spans="1:243" s="21" customFormat="1" ht="34.5" customHeight="1">
      <c r="A21" s="57">
        <v>2.05</v>
      </c>
      <c r="B21" s="58" t="s">
        <v>70</v>
      </c>
      <c r="C21" s="33"/>
      <c r="D21" s="76">
        <v>65</v>
      </c>
      <c r="E21" s="59" t="s">
        <v>43</v>
      </c>
      <c r="F21" s="77">
        <v>365.94</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23786.1</v>
      </c>
      <c r="BB21" s="51">
        <f t="shared" si="2"/>
        <v>23786.1</v>
      </c>
      <c r="BC21" s="56" t="str">
        <f t="shared" si="3"/>
        <v>INR  Twenty Three Thousand Seven Hundred &amp; Eighty Six  and Paise Ten Only</v>
      </c>
      <c r="IA21" s="21">
        <v>2.05</v>
      </c>
      <c r="IB21" s="21" t="s">
        <v>70</v>
      </c>
      <c r="ID21" s="21">
        <v>65</v>
      </c>
      <c r="IE21" s="22" t="s">
        <v>43</v>
      </c>
      <c r="IF21" s="22"/>
      <c r="IG21" s="22"/>
      <c r="IH21" s="22"/>
      <c r="II21" s="22"/>
    </row>
    <row r="22" spans="1:243" s="21" customFormat="1" ht="94.5">
      <c r="A22" s="57">
        <v>2.06</v>
      </c>
      <c r="B22" s="58" t="s">
        <v>71</v>
      </c>
      <c r="C22" s="33"/>
      <c r="D22" s="76">
        <v>65</v>
      </c>
      <c r="E22" s="59" t="s">
        <v>43</v>
      </c>
      <c r="F22" s="77">
        <v>111.35</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7237.75</v>
      </c>
      <c r="BB22" s="51">
        <f t="shared" si="2"/>
        <v>7237.75</v>
      </c>
      <c r="BC22" s="56" t="str">
        <f t="shared" si="3"/>
        <v>INR  Seven Thousand Two Hundred &amp; Thirty Seven  and Paise Seventy Five Only</v>
      </c>
      <c r="IA22" s="21">
        <v>2.06</v>
      </c>
      <c r="IB22" s="21" t="s">
        <v>71</v>
      </c>
      <c r="ID22" s="21">
        <v>65</v>
      </c>
      <c r="IE22" s="22" t="s">
        <v>43</v>
      </c>
      <c r="IF22" s="22"/>
      <c r="IG22" s="22"/>
      <c r="IH22" s="22"/>
      <c r="II22" s="22"/>
    </row>
    <row r="23" spans="1:243" s="21" customFormat="1" ht="63">
      <c r="A23" s="57">
        <v>2.07</v>
      </c>
      <c r="B23" s="58" t="s">
        <v>72</v>
      </c>
      <c r="C23" s="33"/>
      <c r="D23" s="76">
        <v>200</v>
      </c>
      <c r="E23" s="59" t="s">
        <v>45</v>
      </c>
      <c r="F23" s="77">
        <v>1894.96</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378992</v>
      </c>
      <c r="BB23" s="51">
        <f t="shared" si="2"/>
        <v>378992</v>
      </c>
      <c r="BC23" s="56" t="str">
        <f t="shared" si="3"/>
        <v>INR  Three Lakh Seventy Eight Thousand Nine Hundred &amp; Ninety Two  Only</v>
      </c>
      <c r="IA23" s="21">
        <v>2.07</v>
      </c>
      <c r="IB23" s="21" t="s">
        <v>72</v>
      </c>
      <c r="ID23" s="21">
        <v>200</v>
      </c>
      <c r="IE23" s="22" t="s">
        <v>45</v>
      </c>
      <c r="IF23" s="22"/>
      <c r="IG23" s="22"/>
      <c r="IH23" s="22"/>
      <c r="II23" s="22"/>
    </row>
    <row r="24" spans="1:243" s="21" customFormat="1" ht="16.5" customHeight="1">
      <c r="A24" s="57">
        <v>3</v>
      </c>
      <c r="B24" s="58" t="s">
        <v>55</v>
      </c>
      <c r="C24" s="33"/>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3</v>
      </c>
      <c r="IB24" s="21" t="s">
        <v>55</v>
      </c>
      <c r="IE24" s="22"/>
      <c r="IF24" s="22"/>
      <c r="IG24" s="22"/>
      <c r="IH24" s="22"/>
      <c r="II24" s="22"/>
    </row>
    <row r="25" spans="1:243" s="21" customFormat="1" ht="48" customHeight="1">
      <c r="A25" s="57">
        <v>3.01</v>
      </c>
      <c r="B25" s="58" t="s">
        <v>73</v>
      </c>
      <c r="C25" s="33"/>
      <c r="D25" s="66"/>
      <c r="E25" s="66"/>
      <c r="F25" s="66"/>
      <c r="G25" s="66"/>
      <c r="H25" s="66"/>
      <c r="I25" s="66"/>
      <c r="J25" s="66"/>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1">
        <v>3.01</v>
      </c>
      <c r="IB25" s="21" t="s">
        <v>73</v>
      </c>
      <c r="IE25" s="22"/>
      <c r="IF25" s="22"/>
      <c r="IG25" s="22"/>
      <c r="IH25" s="22"/>
      <c r="II25" s="22"/>
    </row>
    <row r="26" spans="1:243" s="21" customFormat="1" ht="78.75">
      <c r="A26" s="57">
        <v>3.02</v>
      </c>
      <c r="B26" s="58" t="s">
        <v>50</v>
      </c>
      <c r="C26" s="33"/>
      <c r="D26" s="76">
        <v>50</v>
      </c>
      <c r="E26" s="59" t="s">
        <v>45</v>
      </c>
      <c r="F26" s="77">
        <v>6457.83</v>
      </c>
      <c r="G26" s="43"/>
      <c r="H26" s="37"/>
      <c r="I26" s="38" t="s">
        <v>33</v>
      </c>
      <c r="J26" s="39">
        <f aca="true" t="shared" si="4" ref="J24:J87">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aca="true" t="shared" si="5" ref="BA24:BA87">total_amount_ba($B$2,$D$2,D26,F26,J26,K26,M26)</f>
        <v>322891.5</v>
      </c>
      <c r="BB26" s="51">
        <f aca="true" t="shared" si="6" ref="BB24:BB87">BA26+SUM(N26:AZ26)</f>
        <v>322891.5</v>
      </c>
      <c r="BC26" s="56" t="str">
        <f aca="true" t="shared" si="7" ref="BC24:BC87">SpellNumber(L26,BB26)</f>
        <v>INR  Three Lakh Twenty Two Thousand Eight Hundred &amp; Ninety One  and Paise Fifty Only</v>
      </c>
      <c r="IA26" s="21">
        <v>3.02</v>
      </c>
      <c r="IB26" s="21" t="s">
        <v>50</v>
      </c>
      <c r="ID26" s="21">
        <v>50</v>
      </c>
      <c r="IE26" s="22" t="s">
        <v>45</v>
      </c>
      <c r="IF26" s="22"/>
      <c r="IG26" s="22"/>
      <c r="IH26" s="22"/>
      <c r="II26" s="22"/>
    </row>
    <row r="27" spans="1:243" s="21" customFormat="1" ht="78.75">
      <c r="A27" s="57">
        <v>3.03</v>
      </c>
      <c r="B27" s="58" t="s">
        <v>74</v>
      </c>
      <c r="C27" s="33"/>
      <c r="D27" s="76">
        <v>200</v>
      </c>
      <c r="E27" s="59" t="s">
        <v>45</v>
      </c>
      <c r="F27" s="77">
        <v>5546.73</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1109346</v>
      </c>
      <c r="BB27" s="51">
        <f t="shared" si="6"/>
        <v>1109346</v>
      </c>
      <c r="BC27" s="56" t="str">
        <f t="shared" si="7"/>
        <v>INR  Eleven Lakh Nine Thousand Three Hundred &amp; Forty Six  Only</v>
      </c>
      <c r="IA27" s="21">
        <v>3.03</v>
      </c>
      <c r="IB27" s="21" t="s">
        <v>74</v>
      </c>
      <c r="ID27" s="21">
        <v>200</v>
      </c>
      <c r="IE27" s="22" t="s">
        <v>45</v>
      </c>
      <c r="IF27" s="22"/>
      <c r="IG27" s="22"/>
      <c r="IH27" s="22"/>
      <c r="II27" s="22"/>
    </row>
    <row r="28" spans="1:243" s="21" customFormat="1" ht="47.25">
      <c r="A28" s="57">
        <v>3.04</v>
      </c>
      <c r="B28" s="58" t="s">
        <v>75</v>
      </c>
      <c r="C28" s="33"/>
      <c r="D28" s="76">
        <v>320</v>
      </c>
      <c r="E28" s="59" t="s">
        <v>151</v>
      </c>
      <c r="F28" s="77">
        <v>50.11</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16035.2</v>
      </c>
      <c r="BB28" s="51">
        <f t="shared" si="6"/>
        <v>16035.2</v>
      </c>
      <c r="BC28" s="56" t="str">
        <f t="shared" si="7"/>
        <v>INR  Sixteen Thousand  &amp;Thirty Five  and Paise Twenty Only</v>
      </c>
      <c r="IA28" s="21">
        <v>3.04</v>
      </c>
      <c r="IB28" s="21" t="s">
        <v>75</v>
      </c>
      <c r="ID28" s="21">
        <v>320</v>
      </c>
      <c r="IE28" s="22" t="s">
        <v>151</v>
      </c>
      <c r="IF28" s="22"/>
      <c r="IG28" s="22"/>
      <c r="IH28" s="22"/>
      <c r="II28" s="22"/>
    </row>
    <row r="29" spans="1:243" s="21" customFormat="1" ht="17.25" customHeight="1">
      <c r="A29" s="60">
        <v>4</v>
      </c>
      <c r="B29" s="58" t="s">
        <v>76</v>
      </c>
      <c r="C29" s="33"/>
      <c r="D29" s="66"/>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IA29" s="21">
        <v>4</v>
      </c>
      <c r="IB29" s="21" t="s">
        <v>76</v>
      </c>
      <c r="IE29" s="22"/>
      <c r="IF29" s="22"/>
      <c r="IG29" s="22"/>
      <c r="IH29" s="22"/>
      <c r="II29" s="22"/>
    </row>
    <row r="30" spans="1:243" s="21" customFormat="1" ht="141.75">
      <c r="A30" s="57">
        <v>4.01</v>
      </c>
      <c r="B30" s="58" t="s">
        <v>77</v>
      </c>
      <c r="C30" s="33"/>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IA30" s="21">
        <v>4.01</v>
      </c>
      <c r="IB30" s="21" t="s">
        <v>77</v>
      </c>
      <c r="IE30" s="22"/>
      <c r="IF30" s="22"/>
      <c r="IG30" s="22"/>
      <c r="IH30" s="22"/>
      <c r="II30" s="22"/>
    </row>
    <row r="31" spans="1:243" s="21" customFormat="1" ht="78.75">
      <c r="A31" s="57">
        <v>4.02</v>
      </c>
      <c r="B31" s="58" t="s">
        <v>78</v>
      </c>
      <c r="C31" s="33"/>
      <c r="D31" s="76">
        <v>10</v>
      </c>
      <c r="E31" s="59" t="s">
        <v>45</v>
      </c>
      <c r="F31" s="77">
        <v>8930.34</v>
      </c>
      <c r="G31" s="43"/>
      <c r="H31" s="37"/>
      <c r="I31" s="38" t="s">
        <v>33</v>
      </c>
      <c r="J31" s="39">
        <f t="shared" si="4"/>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5"/>
        <v>89303.4</v>
      </c>
      <c r="BB31" s="51">
        <f t="shared" si="6"/>
        <v>89303.4</v>
      </c>
      <c r="BC31" s="56" t="str">
        <f t="shared" si="7"/>
        <v>INR  Eighty Nine Thousand Three Hundred &amp; Three  and Paise Forty Only</v>
      </c>
      <c r="IA31" s="21">
        <v>4.02</v>
      </c>
      <c r="IB31" s="21" t="s">
        <v>78</v>
      </c>
      <c r="ID31" s="21">
        <v>10</v>
      </c>
      <c r="IE31" s="22" t="s">
        <v>45</v>
      </c>
      <c r="IF31" s="22"/>
      <c r="IG31" s="22"/>
      <c r="IH31" s="22"/>
      <c r="II31" s="22"/>
    </row>
    <row r="32" spans="1:243" s="21" customFormat="1" ht="31.5" customHeight="1">
      <c r="A32" s="57">
        <v>4.03</v>
      </c>
      <c r="B32" s="58" t="s">
        <v>79</v>
      </c>
      <c r="C32" s="33"/>
      <c r="D32" s="66"/>
      <c r="E32" s="66"/>
      <c r="F32" s="66"/>
      <c r="G32" s="66"/>
      <c r="H32" s="66"/>
      <c r="I32" s="66"/>
      <c r="J32" s="66"/>
      <c r="K32" s="66"/>
      <c r="L32" s="66"/>
      <c r="M32" s="66"/>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IA32" s="21">
        <v>4.03</v>
      </c>
      <c r="IB32" s="21" t="s">
        <v>79</v>
      </c>
      <c r="IE32" s="22"/>
      <c r="IF32" s="22"/>
      <c r="IG32" s="22"/>
      <c r="IH32" s="22"/>
      <c r="II32" s="22"/>
    </row>
    <row r="33" spans="1:243" s="21" customFormat="1" ht="48" customHeight="1">
      <c r="A33" s="57">
        <v>4.04</v>
      </c>
      <c r="B33" s="58" t="s">
        <v>80</v>
      </c>
      <c r="C33" s="33"/>
      <c r="D33" s="76">
        <v>100</v>
      </c>
      <c r="E33" s="59" t="s">
        <v>42</v>
      </c>
      <c r="F33" s="77">
        <v>587.07</v>
      </c>
      <c r="G33" s="43"/>
      <c r="H33" s="37"/>
      <c r="I33" s="38" t="s">
        <v>33</v>
      </c>
      <c r="J33" s="39">
        <f t="shared" si="4"/>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5"/>
        <v>58707</v>
      </c>
      <c r="BB33" s="51">
        <f t="shared" si="6"/>
        <v>58707</v>
      </c>
      <c r="BC33" s="56" t="str">
        <f t="shared" si="7"/>
        <v>INR  Fifty Eight Thousand Seven Hundred &amp; Seven  Only</v>
      </c>
      <c r="IA33" s="21">
        <v>4.04</v>
      </c>
      <c r="IB33" s="21" t="s">
        <v>80</v>
      </c>
      <c r="ID33" s="21">
        <v>100</v>
      </c>
      <c r="IE33" s="22" t="s">
        <v>42</v>
      </c>
      <c r="IF33" s="22"/>
      <c r="IG33" s="22"/>
      <c r="IH33" s="22"/>
      <c r="II33" s="22"/>
    </row>
    <row r="34" spans="1:243" s="21" customFormat="1" ht="31.5" customHeight="1">
      <c r="A34" s="57">
        <v>4.05</v>
      </c>
      <c r="B34" s="58" t="s">
        <v>81</v>
      </c>
      <c r="C34" s="33"/>
      <c r="D34" s="76">
        <v>70</v>
      </c>
      <c r="E34" s="59" t="s">
        <v>42</v>
      </c>
      <c r="F34" s="77">
        <v>533.41</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37338.7</v>
      </c>
      <c r="BB34" s="51">
        <f t="shared" si="6"/>
        <v>37338.7</v>
      </c>
      <c r="BC34" s="56" t="str">
        <f t="shared" si="7"/>
        <v>INR  Thirty Seven Thousand Three Hundred &amp; Thirty Eight  and Paise Seventy Only</v>
      </c>
      <c r="IA34" s="21">
        <v>4.05</v>
      </c>
      <c r="IB34" s="21" t="s">
        <v>81</v>
      </c>
      <c r="ID34" s="21">
        <v>70</v>
      </c>
      <c r="IE34" s="22" t="s">
        <v>42</v>
      </c>
      <c r="IF34" s="22"/>
      <c r="IG34" s="22"/>
      <c r="IH34" s="22"/>
      <c r="II34" s="22"/>
    </row>
    <row r="35" spans="1:243" s="21" customFormat="1" ht="236.25">
      <c r="A35" s="57">
        <v>4.06</v>
      </c>
      <c r="B35" s="58" t="s">
        <v>82</v>
      </c>
      <c r="C35" s="33"/>
      <c r="D35" s="76">
        <v>5</v>
      </c>
      <c r="E35" s="59" t="s">
        <v>45</v>
      </c>
      <c r="F35" s="77">
        <v>16347.74</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81738.7</v>
      </c>
      <c r="BB35" s="51">
        <f t="shared" si="6"/>
        <v>81738.7</v>
      </c>
      <c r="BC35" s="56" t="str">
        <f t="shared" si="7"/>
        <v>INR  Eighty One Thousand Seven Hundred &amp; Thirty Eight  and Paise Seventy Only</v>
      </c>
      <c r="IA35" s="21">
        <v>4.06</v>
      </c>
      <c r="IB35" s="21" t="s">
        <v>82</v>
      </c>
      <c r="ID35" s="21">
        <v>5</v>
      </c>
      <c r="IE35" s="22" t="s">
        <v>45</v>
      </c>
      <c r="IF35" s="22"/>
      <c r="IG35" s="22"/>
      <c r="IH35" s="22"/>
      <c r="II35" s="22"/>
    </row>
    <row r="36" spans="1:243" s="21" customFormat="1" ht="63">
      <c r="A36" s="57">
        <v>4.07</v>
      </c>
      <c r="B36" s="58" t="s">
        <v>83</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4.07</v>
      </c>
      <c r="IB36" s="21" t="s">
        <v>83</v>
      </c>
      <c r="IE36" s="22"/>
      <c r="IF36" s="22"/>
      <c r="IG36" s="22"/>
      <c r="IH36" s="22"/>
      <c r="II36" s="22"/>
    </row>
    <row r="37" spans="1:243" s="21" customFormat="1" ht="31.5" customHeight="1">
      <c r="A37" s="57">
        <v>4.08</v>
      </c>
      <c r="B37" s="58" t="s">
        <v>51</v>
      </c>
      <c r="C37" s="33"/>
      <c r="D37" s="76">
        <v>22000</v>
      </c>
      <c r="E37" s="59" t="s">
        <v>53</v>
      </c>
      <c r="F37" s="77">
        <v>78.61</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1729420</v>
      </c>
      <c r="BB37" s="51">
        <f t="shared" si="6"/>
        <v>1729420</v>
      </c>
      <c r="BC37" s="56" t="str">
        <f t="shared" si="7"/>
        <v>INR  Seventeen Lakh Twenty Nine Thousand Four Hundred &amp; Twenty  Only</v>
      </c>
      <c r="IA37" s="21">
        <v>4.08</v>
      </c>
      <c r="IB37" s="21" t="s">
        <v>51</v>
      </c>
      <c r="ID37" s="21">
        <v>22000</v>
      </c>
      <c r="IE37" s="22" t="s">
        <v>53</v>
      </c>
      <c r="IF37" s="22"/>
      <c r="IG37" s="22"/>
      <c r="IH37" s="22"/>
      <c r="II37" s="22"/>
    </row>
    <row r="38" spans="1:243" s="21" customFormat="1" ht="409.5">
      <c r="A38" s="57">
        <v>4.09</v>
      </c>
      <c r="B38" s="58" t="s">
        <v>84</v>
      </c>
      <c r="C38" s="33"/>
      <c r="D38" s="66"/>
      <c r="E38" s="66"/>
      <c r="F38" s="66"/>
      <c r="G38" s="66"/>
      <c r="H38" s="66"/>
      <c r="I38" s="66"/>
      <c r="J38" s="66"/>
      <c r="K38" s="66"/>
      <c r="L38" s="66"/>
      <c r="M38" s="66"/>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IA38" s="21">
        <v>4.09</v>
      </c>
      <c r="IB38" s="21" t="s">
        <v>84</v>
      </c>
      <c r="IE38" s="22"/>
      <c r="IF38" s="22"/>
      <c r="IG38" s="22"/>
      <c r="IH38" s="22"/>
      <c r="II38" s="22"/>
    </row>
    <row r="39" spans="1:243" s="21" customFormat="1" ht="17.25" customHeight="1">
      <c r="A39" s="60">
        <v>4.1</v>
      </c>
      <c r="B39" s="58" t="s">
        <v>85</v>
      </c>
      <c r="C39" s="33"/>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IA39" s="21">
        <v>4.1</v>
      </c>
      <c r="IB39" s="21" t="s">
        <v>85</v>
      </c>
      <c r="IE39" s="22"/>
      <c r="IF39" s="22"/>
      <c r="IG39" s="22"/>
      <c r="IH39" s="22"/>
      <c r="II39" s="22"/>
    </row>
    <row r="40" spans="1:243" s="21" customFormat="1" ht="31.5" customHeight="1">
      <c r="A40" s="60">
        <v>4.11</v>
      </c>
      <c r="B40" s="58" t="s">
        <v>86</v>
      </c>
      <c r="C40" s="33"/>
      <c r="D40" s="76">
        <v>220</v>
      </c>
      <c r="E40" s="59" t="s">
        <v>45</v>
      </c>
      <c r="F40" s="77">
        <v>7539.98</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1658795.6</v>
      </c>
      <c r="BB40" s="51">
        <f t="shared" si="6"/>
        <v>1658795.6</v>
      </c>
      <c r="BC40" s="56" t="str">
        <f t="shared" si="7"/>
        <v>INR  Sixteen Lakh Fifty Eight Thousand Seven Hundred &amp; Ninety Five  and Paise Sixty Only</v>
      </c>
      <c r="IA40" s="21">
        <v>4.11</v>
      </c>
      <c r="IB40" s="21" t="s">
        <v>86</v>
      </c>
      <c r="ID40" s="21">
        <v>220</v>
      </c>
      <c r="IE40" s="22" t="s">
        <v>45</v>
      </c>
      <c r="IF40" s="22"/>
      <c r="IG40" s="22"/>
      <c r="IH40" s="22"/>
      <c r="II40" s="22"/>
    </row>
    <row r="41" spans="1:243" s="21" customFormat="1" ht="47.25">
      <c r="A41" s="57">
        <v>4.12</v>
      </c>
      <c r="B41" s="58" t="s">
        <v>87</v>
      </c>
      <c r="C41" s="33"/>
      <c r="D41" s="76">
        <v>200</v>
      </c>
      <c r="E41" s="59" t="s">
        <v>152</v>
      </c>
      <c r="F41" s="77">
        <v>603.64</v>
      </c>
      <c r="G41" s="43"/>
      <c r="H41" s="37"/>
      <c r="I41" s="38" t="s">
        <v>33</v>
      </c>
      <c r="J41" s="39">
        <f t="shared" si="4"/>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5"/>
        <v>120728</v>
      </c>
      <c r="BB41" s="51">
        <f t="shared" si="6"/>
        <v>120728</v>
      </c>
      <c r="BC41" s="56" t="str">
        <f t="shared" si="7"/>
        <v>INR  One Lakh Twenty Thousand Seven Hundred &amp; Twenty Eight  Only</v>
      </c>
      <c r="IA41" s="21">
        <v>4.12</v>
      </c>
      <c r="IB41" s="21" t="s">
        <v>87</v>
      </c>
      <c r="ID41" s="21">
        <v>200</v>
      </c>
      <c r="IE41" s="22" t="s">
        <v>152</v>
      </c>
      <c r="IF41" s="22"/>
      <c r="IG41" s="22"/>
      <c r="IH41" s="22"/>
      <c r="II41" s="22"/>
    </row>
    <row r="42" spans="1:243" s="21" customFormat="1" ht="47.25">
      <c r="A42" s="57">
        <v>4.13</v>
      </c>
      <c r="B42" s="58" t="s">
        <v>88</v>
      </c>
      <c r="C42" s="33"/>
      <c r="D42" s="76">
        <v>1</v>
      </c>
      <c r="E42" s="59" t="s">
        <v>45</v>
      </c>
      <c r="F42" s="77">
        <v>346.34</v>
      </c>
      <c r="G42" s="43"/>
      <c r="H42" s="37"/>
      <c r="I42" s="38" t="s">
        <v>33</v>
      </c>
      <c r="J42" s="39">
        <f t="shared" si="4"/>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5"/>
        <v>346.34</v>
      </c>
      <c r="BB42" s="51">
        <f t="shared" si="6"/>
        <v>346.34</v>
      </c>
      <c r="BC42" s="56" t="str">
        <f t="shared" si="7"/>
        <v>INR  Three Hundred &amp; Forty Six  and Paise Thirty Four Only</v>
      </c>
      <c r="IA42" s="21">
        <v>4.13</v>
      </c>
      <c r="IB42" s="21" t="s">
        <v>88</v>
      </c>
      <c r="ID42" s="21">
        <v>1</v>
      </c>
      <c r="IE42" s="22" t="s">
        <v>45</v>
      </c>
      <c r="IF42" s="22"/>
      <c r="IG42" s="22"/>
      <c r="IH42" s="22"/>
      <c r="II42" s="22"/>
    </row>
    <row r="43" spans="1:243" s="21" customFormat="1" ht="15.75" customHeight="1">
      <c r="A43" s="57">
        <v>5</v>
      </c>
      <c r="B43" s="58" t="s">
        <v>89</v>
      </c>
      <c r="C43" s="33"/>
      <c r="D43" s="66"/>
      <c r="E43" s="66"/>
      <c r="F43" s="66"/>
      <c r="G43" s="66"/>
      <c r="H43" s="66"/>
      <c r="I43" s="66"/>
      <c r="J43" s="66"/>
      <c r="K43" s="66"/>
      <c r="L43" s="66"/>
      <c r="M43" s="66"/>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IA43" s="21">
        <v>5</v>
      </c>
      <c r="IB43" s="21" t="s">
        <v>89</v>
      </c>
      <c r="IE43" s="22"/>
      <c r="IF43" s="22"/>
      <c r="IG43" s="22"/>
      <c r="IH43" s="22"/>
      <c r="II43" s="22"/>
    </row>
    <row r="44" spans="1:243" s="21" customFormat="1" ht="63">
      <c r="A44" s="57">
        <v>5.01</v>
      </c>
      <c r="B44" s="58" t="s">
        <v>90</v>
      </c>
      <c r="C44" s="33"/>
      <c r="D44" s="66"/>
      <c r="E44" s="66"/>
      <c r="F44" s="66"/>
      <c r="G44" s="66"/>
      <c r="H44" s="66"/>
      <c r="I44" s="66"/>
      <c r="J44" s="66"/>
      <c r="K44" s="66"/>
      <c r="L44" s="66"/>
      <c r="M44" s="66"/>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IA44" s="21">
        <v>5.01</v>
      </c>
      <c r="IB44" s="21" t="s">
        <v>90</v>
      </c>
      <c r="IE44" s="22"/>
      <c r="IF44" s="22"/>
      <c r="IG44" s="22"/>
      <c r="IH44" s="22"/>
      <c r="II44" s="22"/>
    </row>
    <row r="45" spans="1:243" s="21" customFormat="1" ht="45" customHeight="1">
      <c r="A45" s="57">
        <v>5.02</v>
      </c>
      <c r="B45" s="78" t="s">
        <v>54</v>
      </c>
      <c r="C45" s="33"/>
      <c r="D45" s="79">
        <v>35</v>
      </c>
      <c r="E45" s="80" t="s">
        <v>45</v>
      </c>
      <c r="F45" s="81">
        <v>5838.01</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204330.35</v>
      </c>
      <c r="BB45" s="51">
        <f t="shared" si="6"/>
        <v>204330.35</v>
      </c>
      <c r="BC45" s="56" t="str">
        <f t="shared" si="7"/>
        <v>INR  Two Lakh Four Thousand Three Hundred &amp; Thirty  and Paise Thirty Five Only</v>
      </c>
      <c r="IA45" s="21">
        <v>5.02</v>
      </c>
      <c r="IB45" s="21" t="s">
        <v>54</v>
      </c>
      <c r="ID45" s="21">
        <v>35</v>
      </c>
      <c r="IE45" s="22" t="s">
        <v>45</v>
      </c>
      <c r="IF45" s="22"/>
      <c r="IG45" s="22"/>
      <c r="IH45" s="22"/>
      <c r="II45" s="22"/>
    </row>
    <row r="46" spans="1:243" s="21" customFormat="1" ht="63">
      <c r="A46" s="57">
        <v>5.03</v>
      </c>
      <c r="B46" s="78" t="s">
        <v>91</v>
      </c>
      <c r="C46" s="33"/>
      <c r="D46" s="66"/>
      <c r="E46" s="66"/>
      <c r="F46" s="66"/>
      <c r="G46" s="66"/>
      <c r="H46" s="66"/>
      <c r="I46" s="66"/>
      <c r="J46" s="66"/>
      <c r="K46" s="66"/>
      <c r="L46" s="66"/>
      <c r="M46" s="66"/>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IA46" s="21">
        <v>5.03</v>
      </c>
      <c r="IB46" s="21" t="s">
        <v>91</v>
      </c>
      <c r="IE46" s="22"/>
      <c r="IF46" s="22"/>
      <c r="IG46" s="22"/>
      <c r="IH46" s="22"/>
      <c r="II46" s="22"/>
    </row>
    <row r="47" spans="1:243" s="21" customFormat="1" ht="30" customHeight="1">
      <c r="A47" s="57">
        <v>5.04</v>
      </c>
      <c r="B47" s="78" t="s">
        <v>92</v>
      </c>
      <c r="C47" s="33"/>
      <c r="D47" s="79">
        <v>170</v>
      </c>
      <c r="E47" s="80" t="s">
        <v>42</v>
      </c>
      <c r="F47" s="81">
        <v>734.63</v>
      </c>
      <c r="G47" s="43"/>
      <c r="H47" s="37"/>
      <c r="I47" s="38" t="s">
        <v>33</v>
      </c>
      <c r="J47" s="39">
        <f t="shared" si="4"/>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5"/>
        <v>124887.1</v>
      </c>
      <c r="BB47" s="51">
        <f t="shared" si="6"/>
        <v>124887.1</v>
      </c>
      <c r="BC47" s="56" t="str">
        <f t="shared" si="7"/>
        <v>INR  One Lakh Twenty Four Thousand Eight Hundred &amp; Eighty Seven  and Paise Ten Only</v>
      </c>
      <c r="IA47" s="21">
        <v>5.04</v>
      </c>
      <c r="IB47" s="21" t="s">
        <v>92</v>
      </c>
      <c r="ID47" s="21">
        <v>170</v>
      </c>
      <c r="IE47" s="22" t="s">
        <v>42</v>
      </c>
      <c r="IF47" s="22"/>
      <c r="IG47" s="22"/>
      <c r="IH47" s="22"/>
      <c r="II47" s="22"/>
    </row>
    <row r="48" spans="1:243" s="21" customFormat="1" ht="15.75">
      <c r="A48" s="57">
        <v>6</v>
      </c>
      <c r="B48" s="58" t="s">
        <v>93</v>
      </c>
      <c r="C48" s="33"/>
      <c r="D48" s="66"/>
      <c r="E48" s="66"/>
      <c r="F48" s="66"/>
      <c r="G48" s="66"/>
      <c r="H48" s="66"/>
      <c r="I48" s="66"/>
      <c r="J48" s="66"/>
      <c r="K48" s="66"/>
      <c r="L48" s="66"/>
      <c r="M48" s="66"/>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IA48" s="21">
        <v>6</v>
      </c>
      <c r="IB48" s="21" t="s">
        <v>93</v>
      </c>
      <c r="IE48" s="22"/>
      <c r="IF48" s="22"/>
      <c r="IG48" s="22"/>
      <c r="IH48" s="22"/>
      <c r="II48" s="22"/>
    </row>
    <row r="49" spans="1:243" s="21" customFormat="1" ht="94.5">
      <c r="A49" s="57">
        <v>6.01</v>
      </c>
      <c r="B49" s="58" t="s">
        <v>94</v>
      </c>
      <c r="C49" s="33"/>
      <c r="D49" s="76">
        <v>50</v>
      </c>
      <c r="E49" s="59" t="s">
        <v>53</v>
      </c>
      <c r="F49" s="77">
        <v>89.22</v>
      </c>
      <c r="G49" s="43"/>
      <c r="H49" s="37"/>
      <c r="I49" s="38" t="s">
        <v>33</v>
      </c>
      <c r="J49" s="39">
        <f t="shared" si="4"/>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5"/>
        <v>4461</v>
      </c>
      <c r="BB49" s="51">
        <f t="shared" si="6"/>
        <v>4461</v>
      </c>
      <c r="BC49" s="56" t="str">
        <f t="shared" si="7"/>
        <v>INR  Four Thousand Four Hundred &amp; Sixty One  Only</v>
      </c>
      <c r="IA49" s="21">
        <v>6.01</v>
      </c>
      <c r="IB49" s="21" t="s">
        <v>94</v>
      </c>
      <c r="ID49" s="21">
        <v>50</v>
      </c>
      <c r="IE49" s="22" t="s">
        <v>53</v>
      </c>
      <c r="IF49" s="22"/>
      <c r="IG49" s="22"/>
      <c r="IH49" s="22"/>
      <c r="II49" s="22"/>
    </row>
    <row r="50" spans="1:243" s="21" customFormat="1" ht="218.25" customHeight="1">
      <c r="A50" s="57">
        <v>6.02</v>
      </c>
      <c r="B50" s="58" t="s">
        <v>95</v>
      </c>
      <c r="C50" s="33"/>
      <c r="D50" s="76">
        <v>1000</v>
      </c>
      <c r="E50" s="59" t="s">
        <v>53</v>
      </c>
      <c r="F50" s="77">
        <v>536.89</v>
      </c>
      <c r="G50" s="43"/>
      <c r="H50" s="37"/>
      <c r="I50" s="38" t="s">
        <v>33</v>
      </c>
      <c r="J50" s="39">
        <f t="shared" si="4"/>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5"/>
        <v>536890</v>
      </c>
      <c r="BB50" s="51">
        <f t="shared" si="6"/>
        <v>536890</v>
      </c>
      <c r="BC50" s="56" t="str">
        <f t="shared" si="7"/>
        <v>INR  Five Lakh Thirty Six Thousand Eight Hundred &amp; Ninety  Only</v>
      </c>
      <c r="IA50" s="21">
        <v>6.02</v>
      </c>
      <c r="IB50" s="21" t="s">
        <v>95</v>
      </c>
      <c r="ID50" s="21">
        <v>1000</v>
      </c>
      <c r="IE50" s="22" t="s">
        <v>53</v>
      </c>
      <c r="IF50" s="22"/>
      <c r="IG50" s="22"/>
      <c r="IH50" s="22"/>
      <c r="II50" s="22"/>
    </row>
    <row r="51" spans="1:243" s="21" customFormat="1" ht="18" customHeight="1">
      <c r="A51" s="57">
        <v>6.03</v>
      </c>
      <c r="B51" s="58" t="s">
        <v>96</v>
      </c>
      <c r="C51" s="33"/>
      <c r="D51" s="66"/>
      <c r="E51" s="66"/>
      <c r="F51" s="66"/>
      <c r="G51" s="66"/>
      <c r="H51" s="66"/>
      <c r="I51" s="66"/>
      <c r="J51" s="66"/>
      <c r="K51" s="66"/>
      <c r="L51" s="66"/>
      <c r="M51" s="66"/>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IA51" s="21">
        <v>6.03</v>
      </c>
      <c r="IB51" s="21" t="s">
        <v>96</v>
      </c>
      <c r="IE51" s="22"/>
      <c r="IF51" s="22"/>
      <c r="IG51" s="22"/>
      <c r="IH51" s="22"/>
      <c r="II51" s="22"/>
    </row>
    <row r="52" spans="1:243" s="21" customFormat="1" ht="48.75" customHeight="1">
      <c r="A52" s="57">
        <v>6.04</v>
      </c>
      <c r="B52" s="58" t="s">
        <v>97</v>
      </c>
      <c r="C52" s="33"/>
      <c r="D52" s="76">
        <v>10</v>
      </c>
      <c r="E52" s="59" t="s">
        <v>45</v>
      </c>
      <c r="F52" s="77">
        <v>6978.21</v>
      </c>
      <c r="G52" s="43"/>
      <c r="H52" s="37"/>
      <c r="I52" s="38" t="s">
        <v>33</v>
      </c>
      <c r="J52" s="39">
        <f t="shared" si="4"/>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69782.1</v>
      </c>
      <c r="BB52" s="51">
        <f t="shared" si="6"/>
        <v>69782.1</v>
      </c>
      <c r="BC52" s="56" t="str">
        <f t="shared" si="7"/>
        <v>INR  Sixty Nine Thousand Seven Hundred &amp; Eighty Two  and Paise Ten Only</v>
      </c>
      <c r="IA52" s="21">
        <v>6.04</v>
      </c>
      <c r="IB52" s="21" t="s">
        <v>97</v>
      </c>
      <c r="ID52" s="21">
        <v>10</v>
      </c>
      <c r="IE52" s="22" t="s">
        <v>45</v>
      </c>
      <c r="IF52" s="22"/>
      <c r="IG52" s="22"/>
      <c r="IH52" s="22"/>
      <c r="II52" s="22"/>
    </row>
    <row r="53" spans="1:243" s="21" customFormat="1" ht="78.75">
      <c r="A53" s="57">
        <v>6.05</v>
      </c>
      <c r="B53" s="58" t="s">
        <v>98</v>
      </c>
      <c r="C53" s="33"/>
      <c r="D53" s="76">
        <v>10</v>
      </c>
      <c r="E53" s="59" t="s">
        <v>42</v>
      </c>
      <c r="F53" s="77">
        <v>644.72</v>
      </c>
      <c r="G53" s="43"/>
      <c r="H53" s="37"/>
      <c r="I53" s="38" t="s">
        <v>33</v>
      </c>
      <c r="J53" s="39">
        <f t="shared" si="4"/>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5"/>
        <v>6447.2</v>
      </c>
      <c r="BB53" s="51">
        <f t="shared" si="6"/>
        <v>6447.2</v>
      </c>
      <c r="BC53" s="56" t="str">
        <f t="shared" si="7"/>
        <v>INR  Six Thousand Four Hundred &amp; Forty Seven  and Paise Twenty Only</v>
      </c>
      <c r="IA53" s="21">
        <v>6.05</v>
      </c>
      <c r="IB53" s="21" t="s">
        <v>98</v>
      </c>
      <c r="ID53" s="21">
        <v>10</v>
      </c>
      <c r="IE53" s="22" t="s">
        <v>42</v>
      </c>
      <c r="IF53" s="22"/>
      <c r="IG53" s="22"/>
      <c r="IH53" s="22"/>
      <c r="II53" s="22"/>
    </row>
    <row r="54" spans="1:243" s="21" customFormat="1" ht="78.75">
      <c r="A54" s="57">
        <v>6.06</v>
      </c>
      <c r="B54" s="58" t="s">
        <v>99</v>
      </c>
      <c r="C54" s="33"/>
      <c r="D54" s="76">
        <v>10</v>
      </c>
      <c r="E54" s="59" t="s">
        <v>42</v>
      </c>
      <c r="F54" s="77">
        <v>555.55</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5555.5</v>
      </c>
      <c r="BB54" s="51">
        <f t="shared" si="6"/>
        <v>5555.5</v>
      </c>
      <c r="BC54" s="56" t="str">
        <f t="shared" si="7"/>
        <v>INR  Five Thousand Five Hundred &amp; Fifty Five  and Paise Fifty Only</v>
      </c>
      <c r="IA54" s="21">
        <v>6.06</v>
      </c>
      <c r="IB54" s="21" t="s">
        <v>99</v>
      </c>
      <c r="ID54" s="21">
        <v>10</v>
      </c>
      <c r="IE54" s="22" t="s">
        <v>42</v>
      </c>
      <c r="IF54" s="22"/>
      <c r="IG54" s="22"/>
      <c r="IH54" s="22"/>
      <c r="II54" s="22"/>
    </row>
    <row r="55" spans="1:243" s="21" customFormat="1" ht="15.75">
      <c r="A55" s="57">
        <v>7</v>
      </c>
      <c r="B55" s="58" t="s">
        <v>100</v>
      </c>
      <c r="C55" s="33"/>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7</v>
      </c>
      <c r="IB55" s="21" t="s">
        <v>100</v>
      </c>
      <c r="IE55" s="22"/>
      <c r="IF55" s="22"/>
      <c r="IG55" s="22"/>
      <c r="IH55" s="22"/>
      <c r="II55" s="22"/>
    </row>
    <row r="56" spans="1:243" s="21" customFormat="1" ht="18" customHeight="1">
      <c r="A56" s="57">
        <v>7.01</v>
      </c>
      <c r="B56" s="58" t="s">
        <v>101</v>
      </c>
      <c r="C56" s="33"/>
      <c r="D56" s="66"/>
      <c r="E56" s="66"/>
      <c r="F56" s="66"/>
      <c r="G56" s="66"/>
      <c r="H56" s="66"/>
      <c r="I56" s="66"/>
      <c r="J56" s="66"/>
      <c r="K56" s="66"/>
      <c r="L56" s="66"/>
      <c r="M56" s="66"/>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IA56" s="21">
        <v>7.01</v>
      </c>
      <c r="IB56" s="21" t="s">
        <v>101</v>
      </c>
      <c r="IE56" s="22"/>
      <c r="IF56" s="22"/>
      <c r="IG56" s="22"/>
      <c r="IH56" s="22"/>
      <c r="II56" s="22"/>
    </row>
    <row r="57" spans="1:243" s="21" customFormat="1" ht="28.5">
      <c r="A57" s="57">
        <v>7.02</v>
      </c>
      <c r="B57" s="58" t="s">
        <v>47</v>
      </c>
      <c r="C57" s="33"/>
      <c r="D57" s="76">
        <v>10</v>
      </c>
      <c r="E57" s="59" t="s">
        <v>42</v>
      </c>
      <c r="F57" s="77">
        <v>258.09</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2580.9</v>
      </c>
      <c r="BB57" s="51">
        <f t="shared" si="6"/>
        <v>2580.9</v>
      </c>
      <c r="BC57" s="56" t="str">
        <f t="shared" si="7"/>
        <v>INR  Two Thousand Five Hundred &amp; Eighty  and Paise Ninety Only</v>
      </c>
      <c r="IA57" s="21">
        <v>7.02</v>
      </c>
      <c r="IB57" s="21" t="s">
        <v>47</v>
      </c>
      <c r="ID57" s="21">
        <v>10</v>
      </c>
      <c r="IE57" s="22" t="s">
        <v>42</v>
      </c>
      <c r="IF57" s="22"/>
      <c r="IG57" s="22"/>
      <c r="IH57" s="22"/>
      <c r="II57" s="22"/>
    </row>
    <row r="58" spans="1:243" s="21" customFormat="1" ht="31.5">
      <c r="A58" s="57">
        <v>7.03</v>
      </c>
      <c r="B58" s="58" t="s">
        <v>102</v>
      </c>
      <c r="C58" s="33"/>
      <c r="D58" s="66"/>
      <c r="E58" s="66"/>
      <c r="F58" s="66"/>
      <c r="G58" s="66"/>
      <c r="H58" s="66"/>
      <c r="I58" s="66"/>
      <c r="J58" s="66"/>
      <c r="K58" s="66"/>
      <c r="L58" s="66"/>
      <c r="M58" s="66"/>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IA58" s="21">
        <v>7.03</v>
      </c>
      <c r="IB58" s="21" t="s">
        <v>102</v>
      </c>
      <c r="IE58" s="22"/>
      <c r="IF58" s="22"/>
      <c r="IG58" s="22"/>
      <c r="IH58" s="22"/>
      <c r="II58" s="22"/>
    </row>
    <row r="59" spans="1:243" s="21" customFormat="1" ht="42.75">
      <c r="A59" s="57">
        <v>7.04</v>
      </c>
      <c r="B59" s="58" t="s">
        <v>47</v>
      </c>
      <c r="C59" s="33"/>
      <c r="D59" s="76">
        <v>10</v>
      </c>
      <c r="E59" s="59" t="s">
        <v>42</v>
      </c>
      <c r="F59" s="77">
        <v>297.33</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2973.3</v>
      </c>
      <c r="BB59" s="51">
        <f t="shared" si="6"/>
        <v>2973.3</v>
      </c>
      <c r="BC59" s="56" t="str">
        <f t="shared" si="7"/>
        <v>INR  Two Thousand Nine Hundred &amp; Seventy Three  and Paise Thirty Only</v>
      </c>
      <c r="IA59" s="21">
        <v>7.04</v>
      </c>
      <c r="IB59" s="21" t="s">
        <v>47</v>
      </c>
      <c r="ID59" s="21">
        <v>10</v>
      </c>
      <c r="IE59" s="22" t="s">
        <v>42</v>
      </c>
      <c r="IF59" s="22"/>
      <c r="IG59" s="22"/>
      <c r="IH59" s="22"/>
      <c r="II59" s="22"/>
    </row>
    <row r="60" spans="1:243" s="21" customFormat="1" ht="47.25">
      <c r="A60" s="57">
        <v>7.05</v>
      </c>
      <c r="B60" s="58" t="s">
        <v>103</v>
      </c>
      <c r="C60" s="33"/>
      <c r="D60" s="66"/>
      <c r="E60" s="66"/>
      <c r="F60" s="66"/>
      <c r="G60" s="66"/>
      <c r="H60" s="66"/>
      <c r="I60" s="66"/>
      <c r="J60" s="66"/>
      <c r="K60" s="66"/>
      <c r="L60" s="66"/>
      <c r="M60" s="66"/>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IA60" s="21">
        <v>7.05</v>
      </c>
      <c r="IB60" s="21" t="s">
        <v>103</v>
      </c>
      <c r="IE60" s="22"/>
      <c r="IF60" s="22"/>
      <c r="IG60" s="22"/>
      <c r="IH60" s="22"/>
      <c r="II60" s="22"/>
    </row>
    <row r="61" spans="1:243" s="21" customFormat="1" ht="31.5" customHeight="1">
      <c r="A61" s="57">
        <v>7.06</v>
      </c>
      <c r="B61" s="58" t="s">
        <v>104</v>
      </c>
      <c r="C61" s="33"/>
      <c r="D61" s="76">
        <v>50</v>
      </c>
      <c r="E61" s="59" t="s">
        <v>153</v>
      </c>
      <c r="F61" s="77">
        <v>75.89</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3794.5</v>
      </c>
      <c r="BB61" s="51">
        <f t="shared" si="6"/>
        <v>3794.5</v>
      </c>
      <c r="BC61" s="56" t="str">
        <f t="shared" si="7"/>
        <v>INR  Three Thousand Seven Hundred &amp; Ninety Four  and Paise Fifty Only</v>
      </c>
      <c r="IA61" s="21">
        <v>7.06</v>
      </c>
      <c r="IB61" s="21" t="s">
        <v>104</v>
      </c>
      <c r="ID61" s="21">
        <v>50</v>
      </c>
      <c r="IE61" s="22" t="s">
        <v>153</v>
      </c>
      <c r="IF61" s="22"/>
      <c r="IG61" s="22"/>
      <c r="IH61" s="22"/>
      <c r="II61" s="22"/>
    </row>
    <row r="62" spans="1:243" s="21" customFormat="1" ht="47.25">
      <c r="A62" s="57">
        <v>7.07</v>
      </c>
      <c r="B62" s="58" t="s">
        <v>105</v>
      </c>
      <c r="C62" s="33"/>
      <c r="D62" s="66"/>
      <c r="E62" s="66"/>
      <c r="F62" s="66"/>
      <c r="G62" s="66"/>
      <c r="H62" s="66"/>
      <c r="I62" s="66"/>
      <c r="J62" s="66"/>
      <c r="K62" s="66"/>
      <c r="L62" s="66"/>
      <c r="M62" s="66"/>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IA62" s="21">
        <v>7.07</v>
      </c>
      <c r="IB62" s="21" t="s">
        <v>105</v>
      </c>
      <c r="IE62" s="22"/>
      <c r="IF62" s="22"/>
      <c r="IG62" s="22"/>
      <c r="IH62" s="22"/>
      <c r="II62" s="22"/>
    </row>
    <row r="63" spans="1:243" s="21" customFormat="1" ht="31.5">
      <c r="A63" s="57">
        <v>7.08</v>
      </c>
      <c r="B63" s="58" t="s">
        <v>106</v>
      </c>
      <c r="C63" s="33"/>
      <c r="D63" s="76">
        <v>100</v>
      </c>
      <c r="E63" s="59" t="s">
        <v>153</v>
      </c>
      <c r="F63" s="77">
        <v>95.22</v>
      </c>
      <c r="G63" s="43"/>
      <c r="H63" s="37"/>
      <c r="I63" s="38" t="s">
        <v>33</v>
      </c>
      <c r="J63" s="39">
        <f t="shared" si="4"/>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5"/>
        <v>9522</v>
      </c>
      <c r="BB63" s="51">
        <f t="shared" si="6"/>
        <v>9522</v>
      </c>
      <c r="BC63" s="56" t="str">
        <f t="shared" si="7"/>
        <v>INR  Nine Thousand Five Hundred &amp; Twenty Two  Only</v>
      </c>
      <c r="IA63" s="21">
        <v>7.08</v>
      </c>
      <c r="IB63" s="21" t="s">
        <v>106</v>
      </c>
      <c r="ID63" s="21">
        <v>100</v>
      </c>
      <c r="IE63" s="22" t="s">
        <v>153</v>
      </c>
      <c r="IF63" s="22"/>
      <c r="IG63" s="22"/>
      <c r="IH63" s="22"/>
      <c r="II63" s="22"/>
    </row>
    <row r="64" spans="1:243" s="21" customFormat="1" ht="15.75">
      <c r="A64" s="57">
        <v>8</v>
      </c>
      <c r="B64" s="58" t="s">
        <v>107</v>
      </c>
      <c r="C64" s="33"/>
      <c r="D64" s="66"/>
      <c r="E64" s="66"/>
      <c r="F64" s="66"/>
      <c r="G64" s="66"/>
      <c r="H64" s="66"/>
      <c r="I64" s="66"/>
      <c r="J64" s="66"/>
      <c r="K64" s="66"/>
      <c r="L64" s="66"/>
      <c r="M64" s="66"/>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IA64" s="21">
        <v>8</v>
      </c>
      <c r="IB64" s="21" t="s">
        <v>107</v>
      </c>
      <c r="IE64" s="22"/>
      <c r="IF64" s="22"/>
      <c r="IG64" s="22"/>
      <c r="IH64" s="22"/>
      <c r="II64" s="22"/>
    </row>
    <row r="65" spans="1:243" s="21" customFormat="1" ht="409.5">
      <c r="A65" s="57">
        <v>8.01</v>
      </c>
      <c r="B65" s="58" t="s">
        <v>108</v>
      </c>
      <c r="C65" s="33"/>
      <c r="D65" s="76">
        <v>50</v>
      </c>
      <c r="E65" s="59" t="s">
        <v>42</v>
      </c>
      <c r="F65" s="77">
        <v>249.78</v>
      </c>
      <c r="G65" s="43"/>
      <c r="H65" s="37"/>
      <c r="I65" s="38" t="s">
        <v>33</v>
      </c>
      <c r="J65" s="39">
        <f t="shared" si="4"/>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5"/>
        <v>12489</v>
      </c>
      <c r="BB65" s="51">
        <f t="shared" si="6"/>
        <v>12489</v>
      </c>
      <c r="BC65" s="56" t="str">
        <f t="shared" si="7"/>
        <v>INR  Twelve Thousand Four Hundred &amp; Eighty Nine  Only</v>
      </c>
      <c r="IA65" s="21">
        <v>8.01</v>
      </c>
      <c r="IB65" s="21" t="s">
        <v>108</v>
      </c>
      <c r="ID65" s="21">
        <v>50</v>
      </c>
      <c r="IE65" s="22" t="s">
        <v>42</v>
      </c>
      <c r="IF65" s="22"/>
      <c r="IG65" s="22"/>
      <c r="IH65" s="22"/>
      <c r="II65" s="22"/>
    </row>
    <row r="66" spans="1:243" s="21" customFormat="1" ht="63">
      <c r="A66" s="57">
        <v>8.02</v>
      </c>
      <c r="B66" s="58" t="s">
        <v>109</v>
      </c>
      <c r="C66" s="33"/>
      <c r="D66" s="76">
        <v>1000</v>
      </c>
      <c r="E66" s="59" t="s">
        <v>42</v>
      </c>
      <c r="F66" s="82">
        <v>2.5</v>
      </c>
      <c r="G66" s="43"/>
      <c r="H66" s="37"/>
      <c r="I66" s="38" t="s">
        <v>33</v>
      </c>
      <c r="J66" s="39">
        <f t="shared" si="4"/>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5"/>
        <v>2500</v>
      </c>
      <c r="BB66" s="51">
        <f t="shared" si="6"/>
        <v>2500</v>
      </c>
      <c r="BC66" s="56" t="str">
        <f t="shared" si="7"/>
        <v>INR  Two Thousand Five Hundred    Only</v>
      </c>
      <c r="IA66" s="21">
        <v>8.02</v>
      </c>
      <c r="IB66" s="21" t="s">
        <v>109</v>
      </c>
      <c r="ID66" s="21">
        <v>1000</v>
      </c>
      <c r="IE66" s="22" t="s">
        <v>42</v>
      </c>
      <c r="IF66" s="22"/>
      <c r="IG66" s="22"/>
      <c r="IH66" s="22"/>
      <c r="II66" s="22"/>
    </row>
    <row r="67" spans="1:243" s="21" customFormat="1" ht="15.75">
      <c r="A67" s="57">
        <v>9</v>
      </c>
      <c r="B67" s="58" t="s">
        <v>110</v>
      </c>
      <c r="C67" s="33"/>
      <c r="D67" s="66"/>
      <c r="E67" s="66"/>
      <c r="F67" s="66"/>
      <c r="G67" s="66"/>
      <c r="H67" s="66"/>
      <c r="I67" s="66"/>
      <c r="J67" s="66"/>
      <c r="K67" s="66"/>
      <c r="L67" s="66"/>
      <c r="M67" s="66"/>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IA67" s="21">
        <v>9</v>
      </c>
      <c r="IB67" s="21" t="s">
        <v>110</v>
      </c>
      <c r="IE67" s="22"/>
      <c r="IF67" s="22"/>
      <c r="IG67" s="22"/>
      <c r="IH67" s="22"/>
      <c r="II67" s="22"/>
    </row>
    <row r="68" spans="1:243" s="21" customFormat="1" ht="78.75">
      <c r="A68" s="57">
        <v>9.01</v>
      </c>
      <c r="B68" s="58" t="s">
        <v>111</v>
      </c>
      <c r="C68" s="33"/>
      <c r="D68" s="66"/>
      <c r="E68" s="66"/>
      <c r="F68" s="66"/>
      <c r="G68" s="66"/>
      <c r="H68" s="66"/>
      <c r="I68" s="66"/>
      <c r="J68" s="66"/>
      <c r="K68" s="66"/>
      <c r="L68" s="66"/>
      <c r="M68" s="66"/>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IA68" s="21">
        <v>9.01</v>
      </c>
      <c r="IB68" s="21" t="s">
        <v>111</v>
      </c>
      <c r="IE68" s="22"/>
      <c r="IF68" s="22"/>
      <c r="IG68" s="22"/>
      <c r="IH68" s="22"/>
      <c r="II68" s="22"/>
    </row>
    <row r="69" spans="1:243" s="21" customFormat="1" ht="42.75">
      <c r="A69" s="57">
        <v>9.02</v>
      </c>
      <c r="B69" s="58" t="s">
        <v>52</v>
      </c>
      <c r="C69" s="33"/>
      <c r="D69" s="76">
        <v>95</v>
      </c>
      <c r="E69" s="59" t="s">
        <v>45</v>
      </c>
      <c r="F69" s="77">
        <v>1759.84</v>
      </c>
      <c r="G69" s="43"/>
      <c r="H69" s="37"/>
      <c r="I69" s="38" t="s">
        <v>33</v>
      </c>
      <c r="J69" s="39">
        <f t="shared" si="4"/>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5"/>
        <v>167184.8</v>
      </c>
      <c r="BB69" s="51">
        <f t="shared" si="6"/>
        <v>167184.8</v>
      </c>
      <c r="BC69" s="56" t="str">
        <f t="shared" si="7"/>
        <v>INR  One Lakh Sixty Seven Thousand One Hundred &amp; Eighty Four  and Paise Eighty Only</v>
      </c>
      <c r="IA69" s="21">
        <v>9.02</v>
      </c>
      <c r="IB69" s="21" t="s">
        <v>52</v>
      </c>
      <c r="ID69" s="21">
        <v>95</v>
      </c>
      <c r="IE69" s="22" t="s">
        <v>45</v>
      </c>
      <c r="IF69" s="22"/>
      <c r="IG69" s="22"/>
      <c r="IH69" s="22"/>
      <c r="II69" s="22"/>
    </row>
    <row r="70" spans="1:243" s="21" customFormat="1" ht="94.5">
      <c r="A70" s="57">
        <v>9.03</v>
      </c>
      <c r="B70" s="58" t="s">
        <v>112</v>
      </c>
      <c r="C70" s="33"/>
      <c r="D70" s="76">
        <v>30</v>
      </c>
      <c r="E70" s="59" t="s">
        <v>45</v>
      </c>
      <c r="F70" s="77">
        <v>2567.38</v>
      </c>
      <c r="G70" s="43"/>
      <c r="H70" s="37"/>
      <c r="I70" s="38" t="s">
        <v>33</v>
      </c>
      <c r="J70" s="39">
        <f t="shared" si="4"/>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5"/>
        <v>77021.4</v>
      </c>
      <c r="BB70" s="51">
        <f t="shared" si="6"/>
        <v>77021.4</v>
      </c>
      <c r="BC70" s="56" t="str">
        <f t="shared" si="7"/>
        <v>INR  Seventy Seven Thousand  &amp;Twenty One  and Paise Forty Only</v>
      </c>
      <c r="IA70" s="21">
        <v>9.03</v>
      </c>
      <c r="IB70" s="21" t="s">
        <v>112</v>
      </c>
      <c r="ID70" s="21">
        <v>30</v>
      </c>
      <c r="IE70" s="22" t="s">
        <v>45</v>
      </c>
      <c r="IF70" s="22"/>
      <c r="IG70" s="22"/>
      <c r="IH70" s="22"/>
      <c r="II70" s="22"/>
    </row>
    <row r="71" spans="1:243" s="21" customFormat="1" ht="94.5">
      <c r="A71" s="57">
        <v>9.04</v>
      </c>
      <c r="B71" s="58" t="s">
        <v>113</v>
      </c>
      <c r="C71" s="33"/>
      <c r="D71" s="76">
        <v>5</v>
      </c>
      <c r="E71" s="59" t="s">
        <v>42</v>
      </c>
      <c r="F71" s="77">
        <v>830.43</v>
      </c>
      <c r="G71" s="43"/>
      <c r="H71" s="37"/>
      <c r="I71" s="38" t="s">
        <v>33</v>
      </c>
      <c r="J71" s="39">
        <f t="shared" si="4"/>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5"/>
        <v>4152.15</v>
      </c>
      <c r="BB71" s="51">
        <f t="shared" si="6"/>
        <v>4152.15</v>
      </c>
      <c r="BC71" s="56" t="str">
        <f t="shared" si="7"/>
        <v>INR  Four Thousand One Hundred &amp; Fifty Two  and Paise Fifteen Only</v>
      </c>
      <c r="IA71" s="21">
        <v>9.04</v>
      </c>
      <c r="IB71" s="21" t="s">
        <v>113</v>
      </c>
      <c r="ID71" s="21">
        <v>5</v>
      </c>
      <c r="IE71" s="22" t="s">
        <v>42</v>
      </c>
      <c r="IF71" s="22"/>
      <c r="IG71" s="22"/>
      <c r="IH71" s="22"/>
      <c r="II71" s="22"/>
    </row>
    <row r="72" spans="1:243" s="21" customFormat="1" ht="63">
      <c r="A72" s="57">
        <v>9.05</v>
      </c>
      <c r="B72" s="58" t="s">
        <v>114</v>
      </c>
      <c r="C72" s="33"/>
      <c r="D72" s="66"/>
      <c r="E72" s="66"/>
      <c r="F72" s="66"/>
      <c r="G72" s="66"/>
      <c r="H72" s="66"/>
      <c r="I72" s="66"/>
      <c r="J72" s="66"/>
      <c r="K72" s="66"/>
      <c r="L72" s="66"/>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IA72" s="21">
        <v>9.05</v>
      </c>
      <c r="IB72" s="21" t="s">
        <v>114</v>
      </c>
      <c r="IE72" s="22"/>
      <c r="IF72" s="22"/>
      <c r="IG72" s="22"/>
      <c r="IH72" s="22"/>
      <c r="II72" s="22"/>
    </row>
    <row r="73" spans="1:243" s="21" customFormat="1" ht="31.5">
      <c r="A73" s="57">
        <v>9.06</v>
      </c>
      <c r="B73" s="58" t="s">
        <v>56</v>
      </c>
      <c r="C73" s="33"/>
      <c r="D73" s="76">
        <v>500</v>
      </c>
      <c r="E73" s="59" t="s">
        <v>42</v>
      </c>
      <c r="F73" s="77">
        <v>53.05</v>
      </c>
      <c r="G73" s="43"/>
      <c r="H73" s="37"/>
      <c r="I73" s="38" t="s">
        <v>33</v>
      </c>
      <c r="J73" s="39">
        <f t="shared" si="4"/>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5"/>
        <v>26525</v>
      </c>
      <c r="BB73" s="51">
        <f t="shared" si="6"/>
        <v>26525</v>
      </c>
      <c r="BC73" s="56" t="str">
        <f t="shared" si="7"/>
        <v>INR  Twenty Six Thousand Five Hundred &amp; Twenty Five  Only</v>
      </c>
      <c r="IA73" s="21">
        <v>9.06</v>
      </c>
      <c r="IB73" s="21" t="s">
        <v>56</v>
      </c>
      <c r="ID73" s="21">
        <v>500</v>
      </c>
      <c r="IE73" s="22" t="s">
        <v>42</v>
      </c>
      <c r="IF73" s="22"/>
      <c r="IG73" s="22"/>
      <c r="IH73" s="22"/>
      <c r="II73" s="22"/>
    </row>
    <row r="74" spans="1:243" s="21" customFormat="1" ht="63">
      <c r="A74" s="57">
        <v>9.07</v>
      </c>
      <c r="B74" s="58" t="s">
        <v>115</v>
      </c>
      <c r="C74" s="33"/>
      <c r="D74" s="66"/>
      <c r="E74" s="66"/>
      <c r="F74" s="66"/>
      <c r="G74" s="66"/>
      <c r="H74" s="66"/>
      <c r="I74" s="66"/>
      <c r="J74" s="66"/>
      <c r="K74" s="66"/>
      <c r="L74" s="66"/>
      <c r="M74" s="66"/>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IA74" s="21">
        <v>9.07</v>
      </c>
      <c r="IB74" s="21" t="s">
        <v>115</v>
      </c>
      <c r="IE74" s="22"/>
      <c r="IF74" s="22"/>
      <c r="IG74" s="22"/>
      <c r="IH74" s="22"/>
      <c r="II74" s="22"/>
    </row>
    <row r="75" spans="1:243" s="21" customFormat="1" ht="30" customHeight="1">
      <c r="A75" s="57">
        <v>9.08</v>
      </c>
      <c r="B75" s="58" t="s">
        <v>116</v>
      </c>
      <c r="C75" s="33"/>
      <c r="D75" s="76">
        <v>50</v>
      </c>
      <c r="E75" s="59" t="s">
        <v>42</v>
      </c>
      <c r="F75" s="77">
        <v>313.55</v>
      </c>
      <c r="G75" s="43"/>
      <c r="H75" s="37"/>
      <c r="I75" s="38" t="s">
        <v>33</v>
      </c>
      <c r="J75" s="39">
        <f t="shared" si="4"/>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5"/>
        <v>15677.5</v>
      </c>
      <c r="BB75" s="51">
        <f t="shared" si="6"/>
        <v>15677.5</v>
      </c>
      <c r="BC75" s="56" t="str">
        <f t="shared" si="7"/>
        <v>INR  Fifteen Thousand Six Hundred &amp; Seventy Seven  and Paise Fifty Only</v>
      </c>
      <c r="IA75" s="21">
        <v>9.08</v>
      </c>
      <c r="IB75" s="21" t="s">
        <v>116</v>
      </c>
      <c r="ID75" s="21">
        <v>50</v>
      </c>
      <c r="IE75" s="22" t="s">
        <v>42</v>
      </c>
      <c r="IF75" s="22"/>
      <c r="IG75" s="22"/>
      <c r="IH75" s="22"/>
      <c r="II75" s="22"/>
    </row>
    <row r="76" spans="1:243" s="21" customFormat="1" ht="141.75">
      <c r="A76" s="57">
        <v>9.09</v>
      </c>
      <c r="B76" s="58" t="s">
        <v>57</v>
      </c>
      <c r="C76" s="33"/>
      <c r="D76" s="76">
        <v>10</v>
      </c>
      <c r="E76" s="59" t="s">
        <v>45</v>
      </c>
      <c r="F76" s="77">
        <v>192.33</v>
      </c>
      <c r="G76" s="43"/>
      <c r="H76" s="37"/>
      <c r="I76" s="38" t="s">
        <v>33</v>
      </c>
      <c r="J76" s="39">
        <f t="shared" si="4"/>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5"/>
        <v>1923.3</v>
      </c>
      <c r="BB76" s="51">
        <f t="shared" si="6"/>
        <v>1923.3</v>
      </c>
      <c r="BC76" s="56" t="str">
        <f t="shared" si="7"/>
        <v>INR  One Thousand Nine Hundred &amp; Twenty Three  and Paise Thirty Only</v>
      </c>
      <c r="IA76" s="21">
        <v>9.09</v>
      </c>
      <c r="IB76" s="21" t="s">
        <v>57</v>
      </c>
      <c r="ID76" s="21">
        <v>10</v>
      </c>
      <c r="IE76" s="22" t="s">
        <v>45</v>
      </c>
      <c r="IF76" s="22"/>
      <c r="IG76" s="22"/>
      <c r="IH76" s="22"/>
      <c r="II76" s="22"/>
    </row>
    <row r="77" spans="1:243" s="21" customFormat="1" ht="15.75">
      <c r="A77" s="57">
        <v>10</v>
      </c>
      <c r="B77" s="58" t="s">
        <v>117</v>
      </c>
      <c r="C77" s="33"/>
      <c r="D77" s="66"/>
      <c r="E77" s="66"/>
      <c r="F77" s="66"/>
      <c r="G77" s="66"/>
      <c r="H77" s="66"/>
      <c r="I77" s="66"/>
      <c r="J77" s="66"/>
      <c r="K77" s="66"/>
      <c r="L77" s="66"/>
      <c r="M77" s="66"/>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IA77" s="21">
        <v>10</v>
      </c>
      <c r="IB77" s="21" t="s">
        <v>117</v>
      </c>
      <c r="IE77" s="22"/>
      <c r="IF77" s="22"/>
      <c r="IG77" s="22"/>
      <c r="IH77" s="22"/>
      <c r="II77" s="22"/>
    </row>
    <row r="78" spans="1:243" s="21" customFormat="1" ht="32.25" customHeight="1">
      <c r="A78" s="57">
        <v>10.01</v>
      </c>
      <c r="B78" s="58" t="s">
        <v>118</v>
      </c>
      <c r="C78" s="33"/>
      <c r="D78" s="66"/>
      <c r="E78" s="66"/>
      <c r="F78" s="66"/>
      <c r="G78" s="66"/>
      <c r="H78" s="66"/>
      <c r="I78" s="66"/>
      <c r="J78" s="66"/>
      <c r="K78" s="66"/>
      <c r="L78" s="66"/>
      <c r="M78" s="66"/>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IA78" s="21">
        <v>10.01</v>
      </c>
      <c r="IB78" s="21" t="s">
        <v>118</v>
      </c>
      <c r="IE78" s="22"/>
      <c r="IF78" s="22"/>
      <c r="IG78" s="22"/>
      <c r="IH78" s="22"/>
      <c r="II78" s="22"/>
    </row>
    <row r="79" spans="1:243" s="21" customFormat="1" ht="29.25" customHeight="1">
      <c r="A79" s="57">
        <v>10.02</v>
      </c>
      <c r="B79" s="58" t="s">
        <v>119</v>
      </c>
      <c r="C79" s="33"/>
      <c r="D79" s="76">
        <v>1</v>
      </c>
      <c r="E79" s="59" t="s">
        <v>43</v>
      </c>
      <c r="F79" s="77">
        <v>4758.83</v>
      </c>
      <c r="G79" s="43"/>
      <c r="H79" s="37"/>
      <c r="I79" s="38" t="s">
        <v>33</v>
      </c>
      <c r="J79" s="39">
        <f t="shared" si="4"/>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5"/>
        <v>4758.83</v>
      </c>
      <c r="BB79" s="51">
        <f t="shared" si="6"/>
        <v>4758.83</v>
      </c>
      <c r="BC79" s="56" t="str">
        <f t="shared" si="7"/>
        <v>INR  Four Thousand Seven Hundred &amp; Fifty Eight  and Paise Eighty Three Only</v>
      </c>
      <c r="IA79" s="21">
        <v>10.02</v>
      </c>
      <c r="IB79" s="21" t="s">
        <v>119</v>
      </c>
      <c r="ID79" s="21">
        <v>1</v>
      </c>
      <c r="IE79" s="22" t="s">
        <v>43</v>
      </c>
      <c r="IF79" s="22"/>
      <c r="IG79" s="22"/>
      <c r="IH79" s="22"/>
      <c r="II79" s="22"/>
    </row>
    <row r="80" spans="1:243" s="21" customFormat="1" ht="63">
      <c r="A80" s="57">
        <v>10.03</v>
      </c>
      <c r="B80" s="58" t="s">
        <v>120</v>
      </c>
      <c r="C80" s="33"/>
      <c r="D80" s="66"/>
      <c r="E80" s="66"/>
      <c r="F80" s="66"/>
      <c r="G80" s="66"/>
      <c r="H80" s="66"/>
      <c r="I80" s="66"/>
      <c r="J80" s="66"/>
      <c r="K80" s="66"/>
      <c r="L80" s="66"/>
      <c r="M80" s="66"/>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IA80" s="21">
        <v>10.03</v>
      </c>
      <c r="IB80" s="21" t="s">
        <v>120</v>
      </c>
      <c r="IE80" s="22"/>
      <c r="IF80" s="22"/>
      <c r="IG80" s="22"/>
      <c r="IH80" s="22"/>
      <c r="II80" s="22"/>
    </row>
    <row r="81" spans="1:243" s="21" customFormat="1" ht="30" customHeight="1">
      <c r="A81" s="57">
        <v>10.04</v>
      </c>
      <c r="B81" s="58" t="s">
        <v>121</v>
      </c>
      <c r="C81" s="33"/>
      <c r="D81" s="76">
        <v>1</v>
      </c>
      <c r="E81" s="59" t="s">
        <v>46</v>
      </c>
      <c r="F81" s="77">
        <v>1079.04</v>
      </c>
      <c r="G81" s="43"/>
      <c r="H81" s="37"/>
      <c r="I81" s="38" t="s">
        <v>33</v>
      </c>
      <c r="J81" s="39">
        <f t="shared" si="4"/>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5"/>
        <v>1079.04</v>
      </c>
      <c r="BB81" s="51">
        <f t="shared" si="6"/>
        <v>1079.04</v>
      </c>
      <c r="BC81" s="56" t="str">
        <f t="shared" si="7"/>
        <v>INR  One Thousand  &amp;Seventy Nine  and Paise Four Only</v>
      </c>
      <c r="IA81" s="21">
        <v>10.04</v>
      </c>
      <c r="IB81" s="21" t="s">
        <v>121</v>
      </c>
      <c r="ID81" s="21">
        <v>1</v>
      </c>
      <c r="IE81" s="22" t="s">
        <v>46</v>
      </c>
      <c r="IF81" s="22"/>
      <c r="IG81" s="22"/>
      <c r="IH81" s="22"/>
      <c r="II81" s="22"/>
    </row>
    <row r="82" spans="1:243" s="21" customFormat="1" ht="141.75">
      <c r="A82" s="57">
        <v>10.05</v>
      </c>
      <c r="B82" s="58" t="s">
        <v>122</v>
      </c>
      <c r="C82" s="33"/>
      <c r="D82" s="76">
        <v>5</v>
      </c>
      <c r="E82" s="59" t="s">
        <v>46</v>
      </c>
      <c r="F82" s="77">
        <v>330.64</v>
      </c>
      <c r="G82" s="43"/>
      <c r="H82" s="37"/>
      <c r="I82" s="38" t="s">
        <v>33</v>
      </c>
      <c r="J82" s="39">
        <f t="shared" si="4"/>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5"/>
        <v>1653.2</v>
      </c>
      <c r="BB82" s="51">
        <f t="shared" si="6"/>
        <v>1653.2</v>
      </c>
      <c r="BC82" s="56" t="str">
        <f t="shared" si="7"/>
        <v>INR  One Thousand Six Hundred &amp; Fifty Three  and Paise Twenty Only</v>
      </c>
      <c r="IA82" s="21">
        <v>10.05</v>
      </c>
      <c r="IB82" s="21" t="s">
        <v>122</v>
      </c>
      <c r="ID82" s="21">
        <v>5</v>
      </c>
      <c r="IE82" s="22" t="s">
        <v>46</v>
      </c>
      <c r="IF82" s="22"/>
      <c r="IG82" s="22"/>
      <c r="IH82" s="22"/>
      <c r="II82" s="22"/>
    </row>
    <row r="83" spans="1:243" s="21" customFormat="1" ht="15.75">
      <c r="A83" s="57">
        <v>11</v>
      </c>
      <c r="B83" s="58" t="s">
        <v>123</v>
      </c>
      <c r="C83" s="33"/>
      <c r="D83" s="66"/>
      <c r="E83" s="66"/>
      <c r="F83" s="66"/>
      <c r="G83" s="66"/>
      <c r="H83" s="66"/>
      <c r="I83" s="66"/>
      <c r="J83" s="66"/>
      <c r="K83" s="66"/>
      <c r="L83" s="66"/>
      <c r="M83" s="66"/>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IA83" s="21">
        <v>11</v>
      </c>
      <c r="IB83" s="21" t="s">
        <v>123</v>
      </c>
      <c r="IE83" s="22"/>
      <c r="IF83" s="22"/>
      <c r="IG83" s="22"/>
      <c r="IH83" s="22"/>
      <c r="II83" s="22"/>
    </row>
    <row r="84" spans="1:243" s="21" customFormat="1" ht="94.5">
      <c r="A84" s="57">
        <v>11.01</v>
      </c>
      <c r="B84" s="58" t="s">
        <v>124</v>
      </c>
      <c r="C84" s="33"/>
      <c r="D84" s="66"/>
      <c r="E84" s="66"/>
      <c r="F84" s="66"/>
      <c r="G84" s="66"/>
      <c r="H84" s="66"/>
      <c r="I84" s="66"/>
      <c r="J84" s="66"/>
      <c r="K84" s="66"/>
      <c r="L84" s="66"/>
      <c r="M84" s="66"/>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IA84" s="21">
        <v>11.01</v>
      </c>
      <c r="IB84" s="21" t="s">
        <v>124</v>
      </c>
      <c r="IE84" s="22"/>
      <c r="IF84" s="22"/>
      <c r="IG84" s="22"/>
      <c r="IH84" s="22"/>
      <c r="II84" s="22"/>
    </row>
    <row r="85" spans="1:243" s="21" customFormat="1" ht="42.75">
      <c r="A85" s="57">
        <v>11.02</v>
      </c>
      <c r="B85" s="58" t="s">
        <v>125</v>
      </c>
      <c r="C85" s="33"/>
      <c r="D85" s="76">
        <v>30</v>
      </c>
      <c r="E85" s="59" t="s">
        <v>43</v>
      </c>
      <c r="F85" s="77">
        <v>711.22</v>
      </c>
      <c r="G85" s="43"/>
      <c r="H85" s="37"/>
      <c r="I85" s="38" t="s">
        <v>33</v>
      </c>
      <c r="J85" s="39">
        <f t="shared" si="4"/>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5"/>
        <v>21336.6</v>
      </c>
      <c r="BB85" s="51">
        <f t="shared" si="6"/>
        <v>21336.6</v>
      </c>
      <c r="BC85" s="56" t="str">
        <f t="shared" si="7"/>
        <v>INR  Twenty One Thousand Three Hundred &amp; Thirty Six  and Paise Sixty Only</v>
      </c>
      <c r="IA85" s="21">
        <v>11.02</v>
      </c>
      <c r="IB85" s="21" t="s">
        <v>125</v>
      </c>
      <c r="ID85" s="21">
        <v>30</v>
      </c>
      <c r="IE85" s="22" t="s">
        <v>43</v>
      </c>
      <c r="IF85" s="22"/>
      <c r="IG85" s="22"/>
      <c r="IH85" s="22"/>
      <c r="II85" s="22"/>
    </row>
    <row r="86" spans="1:243" s="21" customFormat="1" ht="299.25">
      <c r="A86" s="57">
        <v>11.03</v>
      </c>
      <c r="B86" s="58" t="s">
        <v>126</v>
      </c>
      <c r="C86" s="33"/>
      <c r="D86" s="66"/>
      <c r="E86" s="66"/>
      <c r="F86" s="66"/>
      <c r="G86" s="66"/>
      <c r="H86" s="66"/>
      <c r="I86" s="66"/>
      <c r="J86" s="66"/>
      <c r="K86" s="66"/>
      <c r="L86" s="66"/>
      <c r="M86" s="66"/>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IA86" s="21">
        <v>11.03</v>
      </c>
      <c r="IB86" s="21" t="s">
        <v>126</v>
      </c>
      <c r="IE86" s="22"/>
      <c r="IF86" s="22"/>
      <c r="IG86" s="22"/>
      <c r="IH86" s="22"/>
      <c r="II86" s="22"/>
    </row>
    <row r="87" spans="1:243" s="21" customFormat="1" ht="110.25">
      <c r="A87" s="57">
        <v>11.04</v>
      </c>
      <c r="B87" s="58" t="s">
        <v>127</v>
      </c>
      <c r="C87" s="33"/>
      <c r="D87" s="66"/>
      <c r="E87" s="66"/>
      <c r="F87" s="66"/>
      <c r="G87" s="66"/>
      <c r="H87" s="66"/>
      <c r="I87" s="66"/>
      <c r="J87" s="66"/>
      <c r="K87" s="66"/>
      <c r="L87" s="66"/>
      <c r="M87" s="66"/>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IA87" s="21">
        <v>11.04</v>
      </c>
      <c r="IB87" s="21" t="s">
        <v>127</v>
      </c>
      <c r="IE87" s="22"/>
      <c r="IF87" s="22"/>
      <c r="IG87" s="22"/>
      <c r="IH87" s="22"/>
      <c r="II87" s="22"/>
    </row>
    <row r="88" spans="1:243" s="21" customFormat="1" ht="47.25">
      <c r="A88" s="57">
        <v>11.05</v>
      </c>
      <c r="B88" s="58" t="s">
        <v>128</v>
      </c>
      <c r="C88" s="33"/>
      <c r="D88" s="76">
        <v>3</v>
      </c>
      <c r="E88" s="59" t="s">
        <v>46</v>
      </c>
      <c r="F88" s="77">
        <v>26477.82</v>
      </c>
      <c r="G88" s="43"/>
      <c r="H88" s="37"/>
      <c r="I88" s="38" t="s">
        <v>33</v>
      </c>
      <c r="J88" s="39">
        <f aca="true" t="shared" si="8" ref="J88:J111">IF(I88="Less(-)",-1,1)</f>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aca="true" t="shared" si="9" ref="BA88:BA111">total_amount_ba($B$2,$D$2,D88,F88,J88,K88,M88)</f>
        <v>79433.46</v>
      </c>
      <c r="BB88" s="51">
        <f aca="true" t="shared" si="10" ref="BB88:BB111">BA88+SUM(N88:AZ88)</f>
        <v>79433.46</v>
      </c>
      <c r="BC88" s="56" t="str">
        <f aca="true" t="shared" si="11" ref="BC88:BC111">SpellNumber(L88,BB88)</f>
        <v>INR  Seventy Nine Thousand Four Hundred &amp; Thirty Three  and Paise Forty Six Only</v>
      </c>
      <c r="IA88" s="21">
        <v>11.05</v>
      </c>
      <c r="IB88" s="21" t="s">
        <v>128</v>
      </c>
      <c r="ID88" s="21">
        <v>3</v>
      </c>
      <c r="IE88" s="22" t="s">
        <v>46</v>
      </c>
      <c r="IF88" s="22"/>
      <c r="IG88" s="22"/>
      <c r="IH88" s="22"/>
      <c r="II88" s="22"/>
    </row>
    <row r="89" spans="1:243" s="21" customFormat="1" ht="15.75">
      <c r="A89" s="57">
        <v>11.06</v>
      </c>
      <c r="B89" s="58" t="s">
        <v>129</v>
      </c>
      <c r="C89" s="33"/>
      <c r="D89" s="66"/>
      <c r="E89" s="66"/>
      <c r="F89" s="66"/>
      <c r="G89" s="66"/>
      <c r="H89" s="66"/>
      <c r="I89" s="66"/>
      <c r="J89" s="66"/>
      <c r="K89" s="66"/>
      <c r="L89" s="66"/>
      <c r="M89" s="66"/>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IA89" s="21">
        <v>11.06</v>
      </c>
      <c r="IB89" s="21" t="s">
        <v>129</v>
      </c>
      <c r="IE89" s="22"/>
      <c r="IF89" s="22"/>
      <c r="IG89" s="22"/>
      <c r="IH89" s="22"/>
      <c r="II89" s="22"/>
    </row>
    <row r="90" spans="1:243" s="21" customFormat="1" ht="15.75">
      <c r="A90" s="57">
        <v>11.07</v>
      </c>
      <c r="B90" s="58" t="s">
        <v>130</v>
      </c>
      <c r="C90" s="33"/>
      <c r="D90" s="66"/>
      <c r="E90" s="66"/>
      <c r="F90" s="66"/>
      <c r="G90" s="66"/>
      <c r="H90" s="66"/>
      <c r="I90" s="66"/>
      <c r="J90" s="66"/>
      <c r="K90" s="66"/>
      <c r="L90" s="66"/>
      <c r="M90" s="66"/>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IA90" s="21">
        <v>11.07</v>
      </c>
      <c r="IB90" s="21" t="s">
        <v>130</v>
      </c>
      <c r="IE90" s="22"/>
      <c r="IF90" s="22"/>
      <c r="IG90" s="22"/>
      <c r="IH90" s="22"/>
      <c r="II90" s="22"/>
    </row>
    <row r="91" spans="1:243" s="21" customFormat="1" ht="47.25">
      <c r="A91" s="57">
        <v>11.08</v>
      </c>
      <c r="B91" s="58" t="s">
        <v>128</v>
      </c>
      <c r="C91" s="33"/>
      <c r="D91" s="76">
        <v>3</v>
      </c>
      <c r="E91" s="59" t="s">
        <v>43</v>
      </c>
      <c r="F91" s="77">
        <v>8543.84</v>
      </c>
      <c r="G91" s="43"/>
      <c r="H91" s="37"/>
      <c r="I91" s="38" t="s">
        <v>33</v>
      </c>
      <c r="J91" s="39">
        <f t="shared" si="8"/>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9"/>
        <v>25631.52</v>
      </c>
      <c r="BB91" s="51">
        <f t="shared" si="10"/>
        <v>25631.52</v>
      </c>
      <c r="BC91" s="56" t="str">
        <f t="shared" si="11"/>
        <v>INR  Twenty Five Thousand Six Hundred &amp; Thirty One  and Paise Fifty Two Only</v>
      </c>
      <c r="IA91" s="21">
        <v>11.08</v>
      </c>
      <c r="IB91" s="21" t="s">
        <v>128</v>
      </c>
      <c r="ID91" s="21">
        <v>3</v>
      </c>
      <c r="IE91" s="22" t="s">
        <v>43</v>
      </c>
      <c r="IF91" s="22"/>
      <c r="IG91" s="22"/>
      <c r="IH91" s="22"/>
      <c r="II91" s="22"/>
    </row>
    <row r="92" spans="1:243" s="21" customFormat="1" ht="294" customHeight="1">
      <c r="A92" s="57">
        <v>11.09</v>
      </c>
      <c r="B92" s="58" t="s">
        <v>131</v>
      </c>
      <c r="C92" s="33"/>
      <c r="D92" s="76">
        <v>16</v>
      </c>
      <c r="E92" s="59" t="s">
        <v>46</v>
      </c>
      <c r="F92" s="77">
        <v>427.09</v>
      </c>
      <c r="G92" s="43"/>
      <c r="H92" s="37"/>
      <c r="I92" s="38" t="s">
        <v>33</v>
      </c>
      <c r="J92" s="39">
        <f t="shared" si="8"/>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9"/>
        <v>6833.44</v>
      </c>
      <c r="BB92" s="51">
        <f t="shared" si="10"/>
        <v>6833.44</v>
      </c>
      <c r="BC92" s="56" t="str">
        <f t="shared" si="11"/>
        <v>INR  Six Thousand Eight Hundred &amp; Thirty Three  and Paise Forty Four Only</v>
      </c>
      <c r="IA92" s="21">
        <v>11.09</v>
      </c>
      <c r="IB92" s="21" t="s">
        <v>131</v>
      </c>
      <c r="ID92" s="21">
        <v>16</v>
      </c>
      <c r="IE92" s="22" t="s">
        <v>46</v>
      </c>
      <c r="IF92" s="22"/>
      <c r="IG92" s="22"/>
      <c r="IH92" s="22"/>
      <c r="II92" s="22"/>
    </row>
    <row r="93" spans="1:243" s="21" customFormat="1" ht="15.75">
      <c r="A93" s="60">
        <v>11.1</v>
      </c>
      <c r="B93" s="58" t="s">
        <v>132</v>
      </c>
      <c r="C93" s="33"/>
      <c r="D93" s="66"/>
      <c r="E93" s="66"/>
      <c r="F93" s="66"/>
      <c r="G93" s="66"/>
      <c r="H93" s="66"/>
      <c r="I93" s="66"/>
      <c r="J93" s="66"/>
      <c r="K93" s="66"/>
      <c r="L93" s="66"/>
      <c r="M93" s="66"/>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IA93" s="21">
        <v>11.1</v>
      </c>
      <c r="IB93" s="21" t="s">
        <v>132</v>
      </c>
      <c r="IE93" s="22"/>
      <c r="IF93" s="22"/>
      <c r="IG93" s="22"/>
      <c r="IH93" s="22"/>
      <c r="II93" s="22"/>
    </row>
    <row r="94" spans="1:243" s="21" customFormat="1" ht="63">
      <c r="A94" s="57">
        <v>11.11</v>
      </c>
      <c r="B94" s="58" t="s">
        <v>133</v>
      </c>
      <c r="C94" s="33"/>
      <c r="D94" s="66"/>
      <c r="E94" s="66"/>
      <c r="F94" s="66"/>
      <c r="G94" s="66"/>
      <c r="H94" s="66"/>
      <c r="I94" s="66"/>
      <c r="J94" s="66"/>
      <c r="K94" s="66"/>
      <c r="L94" s="66"/>
      <c r="M94" s="66"/>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IA94" s="21">
        <v>11.11</v>
      </c>
      <c r="IB94" s="21" t="s">
        <v>133</v>
      </c>
      <c r="IE94" s="22"/>
      <c r="IF94" s="22"/>
      <c r="IG94" s="22"/>
      <c r="IH94" s="22"/>
      <c r="II94" s="22"/>
    </row>
    <row r="95" spans="1:243" s="21" customFormat="1" ht="31.5">
      <c r="A95" s="57">
        <v>11.12</v>
      </c>
      <c r="B95" s="58" t="s">
        <v>134</v>
      </c>
      <c r="C95" s="33"/>
      <c r="D95" s="76">
        <v>10</v>
      </c>
      <c r="E95" s="59" t="s">
        <v>153</v>
      </c>
      <c r="F95" s="77">
        <v>103.24</v>
      </c>
      <c r="G95" s="43"/>
      <c r="H95" s="37"/>
      <c r="I95" s="38" t="s">
        <v>33</v>
      </c>
      <c r="J95" s="39">
        <f t="shared" si="8"/>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9"/>
        <v>1032.4</v>
      </c>
      <c r="BB95" s="51">
        <f t="shared" si="10"/>
        <v>1032.4</v>
      </c>
      <c r="BC95" s="56" t="str">
        <f t="shared" si="11"/>
        <v>INR  One Thousand  &amp;Thirty Two  and Paise Forty Only</v>
      </c>
      <c r="IA95" s="21">
        <v>11.12</v>
      </c>
      <c r="IB95" s="21" t="s">
        <v>134</v>
      </c>
      <c r="ID95" s="21">
        <v>10</v>
      </c>
      <c r="IE95" s="22" t="s">
        <v>153</v>
      </c>
      <c r="IF95" s="22"/>
      <c r="IG95" s="22"/>
      <c r="IH95" s="22"/>
      <c r="II95" s="22"/>
    </row>
    <row r="96" spans="1:243" s="21" customFormat="1" ht="63">
      <c r="A96" s="57">
        <v>11.13</v>
      </c>
      <c r="B96" s="58" t="s">
        <v>135</v>
      </c>
      <c r="C96" s="33"/>
      <c r="D96" s="66"/>
      <c r="E96" s="66"/>
      <c r="F96" s="66"/>
      <c r="G96" s="66"/>
      <c r="H96" s="66"/>
      <c r="I96" s="66"/>
      <c r="J96" s="66"/>
      <c r="K96" s="66"/>
      <c r="L96" s="66"/>
      <c r="M96" s="66"/>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IA96" s="21">
        <v>11.13</v>
      </c>
      <c r="IB96" s="21" t="s">
        <v>135</v>
      </c>
      <c r="IE96" s="22"/>
      <c r="IF96" s="22"/>
      <c r="IG96" s="22"/>
      <c r="IH96" s="22"/>
      <c r="II96" s="22"/>
    </row>
    <row r="97" spans="1:243" s="21" customFormat="1" ht="42.75">
      <c r="A97" s="57">
        <v>11.14</v>
      </c>
      <c r="B97" s="58" t="s">
        <v>136</v>
      </c>
      <c r="C97" s="33"/>
      <c r="D97" s="76">
        <v>10</v>
      </c>
      <c r="E97" s="59" t="s">
        <v>153</v>
      </c>
      <c r="F97" s="77">
        <v>291.98</v>
      </c>
      <c r="G97" s="43"/>
      <c r="H97" s="37"/>
      <c r="I97" s="38" t="s">
        <v>33</v>
      </c>
      <c r="J97" s="39">
        <f t="shared" si="8"/>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9"/>
        <v>2919.8</v>
      </c>
      <c r="BB97" s="51">
        <f t="shared" si="10"/>
        <v>2919.8</v>
      </c>
      <c r="BC97" s="56" t="str">
        <f t="shared" si="11"/>
        <v>INR  Two Thousand Nine Hundred &amp; Nineteen  and Paise Eighty Only</v>
      </c>
      <c r="IA97" s="21">
        <v>11.14</v>
      </c>
      <c r="IB97" s="21" t="s">
        <v>136</v>
      </c>
      <c r="ID97" s="21">
        <v>10</v>
      </c>
      <c r="IE97" s="22" t="s">
        <v>153</v>
      </c>
      <c r="IF97" s="22"/>
      <c r="IG97" s="22"/>
      <c r="IH97" s="22"/>
      <c r="II97" s="22"/>
    </row>
    <row r="98" spans="1:243" s="21" customFormat="1" ht="15.75">
      <c r="A98" s="57">
        <v>12</v>
      </c>
      <c r="B98" s="58" t="s">
        <v>137</v>
      </c>
      <c r="C98" s="33"/>
      <c r="D98" s="66"/>
      <c r="E98" s="66"/>
      <c r="F98" s="66"/>
      <c r="G98" s="66"/>
      <c r="H98" s="66"/>
      <c r="I98" s="66"/>
      <c r="J98" s="66"/>
      <c r="K98" s="66"/>
      <c r="L98" s="66"/>
      <c r="M98" s="66"/>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IA98" s="21">
        <v>12</v>
      </c>
      <c r="IB98" s="21" t="s">
        <v>137</v>
      </c>
      <c r="IE98" s="22"/>
      <c r="IF98" s="22"/>
      <c r="IG98" s="22"/>
      <c r="IH98" s="22"/>
      <c r="II98" s="22"/>
    </row>
    <row r="99" spans="1:243" s="21" customFormat="1" ht="30" customHeight="1">
      <c r="A99" s="57">
        <v>12.01</v>
      </c>
      <c r="B99" s="58" t="s">
        <v>138</v>
      </c>
      <c r="C99" s="33"/>
      <c r="D99" s="76">
        <v>150</v>
      </c>
      <c r="E99" s="59" t="s">
        <v>154</v>
      </c>
      <c r="F99" s="77">
        <v>362.88</v>
      </c>
      <c r="G99" s="43"/>
      <c r="H99" s="37"/>
      <c r="I99" s="38" t="s">
        <v>33</v>
      </c>
      <c r="J99" s="39">
        <f t="shared" si="8"/>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9"/>
        <v>54432</v>
      </c>
      <c r="BB99" s="51">
        <f t="shared" si="10"/>
        <v>54432</v>
      </c>
      <c r="BC99" s="56" t="str">
        <f t="shared" si="11"/>
        <v>INR  Fifty Four Thousand Four Hundred &amp; Thirty Two  Only</v>
      </c>
      <c r="IA99" s="21">
        <v>12.01</v>
      </c>
      <c r="IB99" s="21" t="s">
        <v>138</v>
      </c>
      <c r="ID99" s="21">
        <v>150</v>
      </c>
      <c r="IE99" s="22" t="s">
        <v>154</v>
      </c>
      <c r="IF99" s="22"/>
      <c r="IG99" s="22"/>
      <c r="IH99" s="22"/>
      <c r="II99" s="22"/>
    </row>
    <row r="100" spans="1:243" s="21" customFormat="1" ht="47.25">
      <c r="A100" s="57">
        <v>12.02</v>
      </c>
      <c r="B100" s="58" t="s">
        <v>139</v>
      </c>
      <c r="C100" s="33"/>
      <c r="D100" s="76">
        <v>100</v>
      </c>
      <c r="E100" s="59" t="s">
        <v>155</v>
      </c>
      <c r="F100" s="77">
        <v>21.92</v>
      </c>
      <c r="G100" s="43"/>
      <c r="H100" s="37"/>
      <c r="I100" s="38" t="s">
        <v>33</v>
      </c>
      <c r="J100" s="39">
        <f t="shared" si="8"/>
        <v>1</v>
      </c>
      <c r="K100" s="37" t="s">
        <v>34</v>
      </c>
      <c r="L100" s="37" t="s">
        <v>4</v>
      </c>
      <c r="M100" s="40"/>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f t="shared" si="9"/>
        <v>2192</v>
      </c>
      <c r="BB100" s="51">
        <f t="shared" si="10"/>
        <v>2192</v>
      </c>
      <c r="BC100" s="56" t="str">
        <f t="shared" si="11"/>
        <v>INR  Two Thousand One Hundred &amp; Ninety Two  Only</v>
      </c>
      <c r="IA100" s="21">
        <v>12.02</v>
      </c>
      <c r="IB100" s="21" t="s">
        <v>139</v>
      </c>
      <c r="ID100" s="21">
        <v>100</v>
      </c>
      <c r="IE100" s="22" t="s">
        <v>155</v>
      </c>
      <c r="IF100" s="22"/>
      <c r="IG100" s="22"/>
      <c r="IH100" s="22"/>
      <c r="II100" s="22"/>
    </row>
    <row r="101" spans="1:243" s="21" customFormat="1" ht="63" customHeight="1">
      <c r="A101" s="57">
        <v>12.03</v>
      </c>
      <c r="B101" s="58" t="s">
        <v>140</v>
      </c>
      <c r="C101" s="33"/>
      <c r="D101" s="76">
        <v>2000</v>
      </c>
      <c r="E101" s="59" t="s">
        <v>154</v>
      </c>
      <c r="F101" s="77">
        <v>15.41</v>
      </c>
      <c r="G101" s="43"/>
      <c r="H101" s="37"/>
      <c r="I101" s="38" t="s">
        <v>33</v>
      </c>
      <c r="J101" s="39">
        <f t="shared" si="8"/>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9"/>
        <v>30820</v>
      </c>
      <c r="BB101" s="51">
        <f t="shared" si="10"/>
        <v>30820</v>
      </c>
      <c r="BC101" s="56" t="str">
        <f t="shared" si="11"/>
        <v>INR  Thirty Thousand Eight Hundred &amp; Twenty  Only</v>
      </c>
      <c r="IA101" s="21">
        <v>12.03</v>
      </c>
      <c r="IB101" s="83" t="s">
        <v>140</v>
      </c>
      <c r="ID101" s="21">
        <v>2000</v>
      </c>
      <c r="IE101" s="22" t="s">
        <v>154</v>
      </c>
      <c r="IF101" s="22"/>
      <c r="IG101" s="22"/>
      <c r="IH101" s="22"/>
      <c r="II101" s="22"/>
    </row>
    <row r="102" spans="1:243" s="21" customFormat="1" ht="409.5">
      <c r="A102" s="57">
        <v>12.04</v>
      </c>
      <c r="B102" s="58" t="s">
        <v>141</v>
      </c>
      <c r="C102" s="33"/>
      <c r="D102" s="76">
        <v>16</v>
      </c>
      <c r="E102" s="59" t="s">
        <v>156</v>
      </c>
      <c r="F102" s="77">
        <v>34013.29</v>
      </c>
      <c r="G102" s="43"/>
      <c r="H102" s="37"/>
      <c r="I102" s="38" t="s">
        <v>33</v>
      </c>
      <c r="J102" s="39">
        <f t="shared" si="8"/>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9"/>
        <v>544212.64</v>
      </c>
      <c r="BB102" s="51">
        <f t="shared" si="10"/>
        <v>544212.64</v>
      </c>
      <c r="BC102" s="56" t="str">
        <f t="shared" si="11"/>
        <v>INR  Five Lakh Forty Four Thousand Two Hundred &amp; Twelve  and Paise Sixty Four Only</v>
      </c>
      <c r="IA102" s="21">
        <v>12.04</v>
      </c>
      <c r="IB102" s="83" t="s">
        <v>141</v>
      </c>
      <c r="ID102" s="21">
        <v>16</v>
      </c>
      <c r="IE102" s="22" t="s">
        <v>156</v>
      </c>
      <c r="IF102" s="22"/>
      <c r="IG102" s="22"/>
      <c r="IH102" s="22"/>
      <c r="II102" s="22"/>
    </row>
    <row r="103" spans="1:243" s="21" customFormat="1" ht="301.5" customHeight="1">
      <c r="A103" s="57">
        <v>12.05</v>
      </c>
      <c r="B103" s="58" t="s">
        <v>142</v>
      </c>
      <c r="C103" s="33"/>
      <c r="D103" s="76">
        <v>105</v>
      </c>
      <c r="E103" s="59" t="s">
        <v>157</v>
      </c>
      <c r="F103" s="77">
        <v>6143.45</v>
      </c>
      <c r="G103" s="43"/>
      <c r="H103" s="37"/>
      <c r="I103" s="38" t="s">
        <v>33</v>
      </c>
      <c r="J103" s="39">
        <f t="shared" si="8"/>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9"/>
        <v>645062.25</v>
      </c>
      <c r="BB103" s="51">
        <f t="shared" si="10"/>
        <v>645062.25</v>
      </c>
      <c r="BC103" s="56" t="str">
        <f t="shared" si="11"/>
        <v>INR  Six Lakh Forty Five Thousand  &amp;Sixty Two  and Paise Twenty Five Only</v>
      </c>
      <c r="IA103" s="21">
        <v>12.05</v>
      </c>
      <c r="IB103" s="83" t="s">
        <v>142</v>
      </c>
      <c r="ID103" s="21">
        <v>105</v>
      </c>
      <c r="IE103" s="22" t="s">
        <v>157</v>
      </c>
      <c r="IF103" s="22"/>
      <c r="IG103" s="22"/>
      <c r="IH103" s="22"/>
      <c r="II103" s="22"/>
    </row>
    <row r="104" spans="1:243" s="21" customFormat="1" ht="262.5" customHeight="1">
      <c r="A104" s="57">
        <v>12.06</v>
      </c>
      <c r="B104" s="58" t="s">
        <v>143</v>
      </c>
      <c r="C104" s="33"/>
      <c r="D104" s="76">
        <v>4</v>
      </c>
      <c r="E104" s="59" t="s">
        <v>156</v>
      </c>
      <c r="F104" s="77">
        <v>26724.73</v>
      </c>
      <c r="G104" s="43"/>
      <c r="H104" s="37"/>
      <c r="I104" s="38" t="s">
        <v>33</v>
      </c>
      <c r="J104" s="39">
        <f t="shared" si="8"/>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9"/>
        <v>106898.92</v>
      </c>
      <c r="BB104" s="51">
        <f t="shared" si="10"/>
        <v>106898.92</v>
      </c>
      <c r="BC104" s="56" t="str">
        <f t="shared" si="11"/>
        <v>INR  One Lakh Six Thousand Eight Hundred &amp; Ninety Eight  and Paise Ninety Two Only</v>
      </c>
      <c r="IA104" s="21">
        <v>12.06</v>
      </c>
      <c r="IB104" s="83" t="s">
        <v>143</v>
      </c>
      <c r="ID104" s="21">
        <v>4</v>
      </c>
      <c r="IE104" s="22" t="s">
        <v>156</v>
      </c>
      <c r="IF104" s="22"/>
      <c r="IG104" s="22"/>
      <c r="IH104" s="22"/>
      <c r="II104" s="22"/>
    </row>
    <row r="105" spans="1:243" s="21" customFormat="1" ht="287.25" customHeight="1">
      <c r="A105" s="57">
        <v>13</v>
      </c>
      <c r="B105" s="58" t="s">
        <v>144</v>
      </c>
      <c r="C105" s="33"/>
      <c r="D105" s="76">
        <v>4</v>
      </c>
      <c r="E105" s="59" t="s">
        <v>156</v>
      </c>
      <c r="F105" s="77">
        <v>32191.15</v>
      </c>
      <c r="G105" s="43"/>
      <c r="H105" s="37"/>
      <c r="I105" s="38" t="s">
        <v>33</v>
      </c>
      <c r="J105" s="39">
        <f t="shared" si="8"/>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9"/>
        <v>128764.6</v>
      </c>
      <c r="BB105" s="51">
        <f t="shared" si="10"/>
        <v>128764.6</v>
      </c>
      <c r="BC105" s="56" t="str">
        <f t="shared" si="11"/>
        <v>INR  One Lakh Twenty Eight Thousand Seven Hundred &amp; Sixty Four  and Paise Sixty Only</v>
      </c>
      <c r="IA105" s="21">
        <v>13</v>
      </c>
      <c r="IB105" s="83" t="s">
        <v>144</v>
      </c>
      <c r="ID105" s="21">
        <v>4</v>
      </c>
      <c r="IE105" s="22" t="s">
        <v>156</v>
      </c>
      <c r="IF105" s="22"/>
      <c r="IG105" s="22"/>
      <c r="IH105" s="22"/>
      <c r="II105" s="22"/>
    </row>
    <row r="106" spans="1:243" s="21" customFormat="1" ht="78.75">
      <c r="A106" s="57">
        <v>13.01</v>
      </c>
      <c r="B106" s="58" t="s">
        <v>145</v>
      </c>
      <c r="C106" s="33"/>
      <c r="D106" s="76">
        <v>100</v>
      </c>
      <c r="E106" s="59" t="s">
        <v>158</v>
      </c>
      <c r="F106" s="77">
        <v>2767.3</v>
      </c>
      <c r="G106" s="43"/>
      <c r="H106" s="37"/>
      <c r="I106" s="38" t="s">
        <v>33</v>
      </c>
      <c r="J106" s="39">
        <f t="shared" si="8"/>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9"/>
        <v>276730</v>
      </c>
      <c r="BB106" s="51">
        <f t="shared" si="10"/>
        <v>276730</v>
      </c>
      <c r="BC106" s="56" t="str">
        <f t="shared" si="11"/>
        <v>INR  Two Lakh Seventy Six Thousand Seven Hundred &amp; Thirty  Only</v>
      </c>
      <c r="IA106" s="21">
        <v>13.01</v>
      </c>
      <c r="IB106" s="21" t="s">
        <v>145</v>
      </c>
      <c r="ID106" s="21">
        <v>100</v>
      </c>
      <c r="IE106" s="22" t="s">
        <v>158</v>
      </c>
      <c r="IF106" s="22"/>
      <c r="IG106" s="22"/>
      <c r="IH106" s="22"/>
      <c r="II106" s="22"/>
    </row>
    <row r="107" spans="1:243" s="21" customFormat="1" ht="63">
      <c r="A107" s="57">
        <v>13.02</v>
      </c>
      <c r="B107" s="58" t="s">
        <v>146</v>
      </c>
      <c r="C107" s="33"/>
      <c r="D107" s="76">
        <v>2</v>
      </c>
      <c r="E107" s="59" t="s">
        <v>156</v>
      </c>
      <c r="F107" s="77">
        <v>3873.3</v>
      </c>
      <c r="G107" s="43"/>
      <c r="H107" s="37"/>
      <c r="I107" s="38" t="s">
        <v>33</v>
      </c>
      <c r="J107" s="39">
        <f t="shared" si="8"/>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9"/>
        <v>7746.6</v>
      </c>
      <c r="BB107" s="51">
        <f t="shared" si="10"/>
        <v>7746.6</v>
      </c>
      <c r="BC107" s="56" t="str">
        <f t="shared" si="11"/>
        <v>INR  Seven Thousand Seven Hundred &amp; Forty Six  and Paise Sixty Only</v>
      </c>
      <c r="IA107" s="21">
        <v>13.02</v>
      </c>
      <c r="IB107" s="21" t="s">
        <v>146</v>
      </c>
      <c r="ID107" s="21">
        <v>2</v>
      </c>
      <c r="IE107" s="22" t="s">
        <v>156</v>
      </c>
      <c r="IF107" s="22"/>
      <c r="IG107" s="22"/>
      <c r="IH107" s="22"/>
      <c r="II107" s="22"/>
    </row>
    <row r="108" spans="1:243" s="21" customFormat="1" ht="189">
      <c r="A108" s="57">
        <v>13.03</v>
      </c>
      <c r="B108" s="58" t="s">
        <v>147</v>
      </c>
      <c r="C108" s="33"/>
      <c r="D108" s="76">
        <v>1000</v>
      </c>
      <c r="E108" s="59" t="s">
        <v>45</v>
      </c>
      <c r="F108" s="77">
        <v>3275.82</v>
      </c>
      <c r="G108" s="43"/>
      <c r="H108" s="37"/>
      <c r="I108" s="38" t="s">
        <v>33</v>
      </c>
      <c r="J108" s="39">
        <f t="shared" si="8"/>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9"/>
        <v>3275820</v>
      </c>
      <c r="BB108" s="51">
        <f t="shared" si="10"/>
        <v>3275820</v>
      </c>
      <c r="BC108" s="56" t="str">
        <f t="shared" si="11"/>
        <v>INR  Thirty Two Lakh Seventy Five Thousand Eight Hundred &amp; Twenty  Only</v>
      </c>
      <c r="IA108" s="21">
        <v>13.03</v>
      </c>
      <c r="IB108" s="21" t="s">
        <v>147</v>
      </c>
      <c r="ID108" s="21">
        <v>1000</v>
      </c>
      <c r="IE108" s="22" t="s">
        <v>45</v>
      </c>
      <c r="IF108" s="22"/>
      <c r="IG108" s="22"/>
      <c r="IH108" s="22"/>
      <c r="II108" s="22"/>
    </row>
    <row r="109" spans="1:243" s="21" customFormat="1" ht="204.75">
      <c r="A109" s="57">
        <v>13.04</v>
      </c>
      <c r="B109" s="58" t="s">
        <v>148</v>
      </c>
      <c r="C109" s="33"/>
      <c r="D109" s="76">
        <v>800</v>
      </c>
      <c r="E109" s="59" t="s">
        <v>45</v>
      </c>
      <c r="F109" s="77">
        <v>2536.99</v>
      </c>
      <c r="G109" s="43"/>
      <c r="H109" s="37"/>
      <c r="I109" s="38" t="s">
        <v>33</v>
      </c>
      <c r="J109" s="39">
        <f t="shared" si="8"/>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9"/>
        <v>2029592</v>
      </c>
      <c r="BB109" s="51">
        <f t="shared" si="10"/>
        <v>2029592</v>
      </c>
      <c r="BC109" s="56" t="str">
        <f t="shared" si="11"/>
        <v>INR  Twenty Lakh Twenty Nine Thousand Five Hundred &amp; Ninety Two  Only</v>
      </c>
      <c r="IA109" s="21">
        <v>13.04</v>
      </c>
      <c r="IB109" s="21" t="s">
        <v>148</v>
      </c>
      <c r="ID109" s="21">
        <v>800</v>
      </c>
      <c r="IE109" s="22" t="s">
        <v>45</v>
      </c>
      <c r="IF109" s="22"/>
      <c r="IG109" s="22"/>
      <c r="IH109" s="22"/>
      <c r="II109" s="22"/>
    </row>
    <row r="110" spans="1:243" s="21" customFormat="1" ht="189">
      <c r="A110" s="57">
        <v>13.05</v>
      </c>
      <c r="B110" s="58" t="s">
        <v>149</v>
      </c>
      <c r="C110" s="33"/>
      <c r="D110" s="76">
        <v>1650</v>
      </c>
      <c r="E110" s="59" t="s">
        <v>159</v>
      </c>
      <c r="F110" s="82">
        <v>1492</v>
      </c>
      <c r="G110" s="43"/>
      <c r="H110" s="37"/>
      <c r="I110" s="38" t="s">
        <v>33</v>
      </c>
      <c r="J110" s="39">
        <f t="shared" si="8"/>
        <v>1</v>
      </c>
      <c r="K110" s="37" t="s">
        <v>34</v>
      </c>
      <c r="L110" s="37" t="s">
        <v>4</v>
      </c>
      <c r="M110" s="40"/>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 t="shared" si="9"/>
        <v>2461800</v>
      </c>
      <c r="BB110" s="51">
        <f t="shared" si="10"/>
        <v>2461800</v>
      </c>
      <c r="BC110" s="56" t="str">
        <f t="shared" si="11"/>
        <v>INR  Twenty Four Lakh Sixty One Thousand Eight Hundred    Only</v>
      </c>
      <c r="IA110" s="21">
        <v>13.05</v>
      </c>
      <c r="IB110" s="21" t="s">
        <v>149</v>
      </c>
      <c r="ID110" s="21">
        <v>1650</v>
      </c>
      <c r="IE110" s="22" t="s">
        <v>159</v>
      </c>
      <c r="IF110" s="22"/>
      <c r="IG110" s="22"/>
      <c r="IH110" s="22"/>
      <c r="II110" s="22"/>
    </row>
    <row r="111" spans="1:243" s="21" customFormat="1" ht="126">
      <c r="A111" s="57">
        <v>13.06</v>
      </c>
      <c r="B111" s="58" t="s">
        <v>150</v>
      </c>
      <c r="C111" s="33"/>
      <c r="D111" s="76">
        <v>200</v>
      </c>
      <c r="E111" s="59" t="s">
        <v>159</v>
      </c>
      <c r="F111" s="77">
        <v>1361.47</v>
      </c>
      <c r="G111" s="43"/>
      <c r="H111" s="37"/>
      <c r="I111" s="38" t="s">
        <v>33</v>
      </c>
      <c r="J111" s="39">
        <f t="shared" si="8"/>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9"/>
        <v>272294</v>
      </c>
      <c r="BB111" s="51">
        <f t="shared" si="10"/>
        <v>272294</v>
      </c>
      <c r="BC111" s="56" t="str">
        <f t="shared" si="11"/>
        <v>INR  Two Lakh Seventy Two Thousand Two Hundred &amp; Ninety Four  Only</v>
      </c>
      <c r="IA111" s="21">
        <v>13.06</v>
      </c>
      <c r="IB111" s="21" t="s">
        <v>150</v>
      </c>
      <c r="ID111" s="21">
        <v>200</v>
      </c>
      <c r="IE111" s="22" t="s">
        <v>159</v>
      </c>
      <c r="IF111" s="22"/>
      <c r="IG111" s="22"/>
      <c r="IH111" s="22"/>
      <c r="II111" s="22"/>
    </row>
    <row r="112" spans="1:55" ht="57">
      <c r="A112" s="44" t="s">
        <v>35</v>
      </c>
      <c r="B112" s="45"/>
      <c r="C112" s="46"/>
      <c r="D112" s="74"/>
      <c r="E112" s="74"/>
      <c r="F112" s="74"/>
      <c r="G112" s="34"/>
      <c r="H112" s="47"/>
      <c r="I112" s="47"/>
      <c r="J112" s="47"/>
      <c r="K112" s="47"/>
      <c r="L112" s="48"/>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55">
        <f>SUM(BA13:BA111)</f>
        <v>17067969.09</v>
      </c>
      <c r="BB112" s="55">
        <f>SUM(BB13:BB111)</f>
        <v>17067969.09</v>
      </c>
      <c r="BC112" s="75" t="str">
        <f>SpellNumber($E$2,BB112)</f>
        <v>INR  One Crore Seventy Lakh Sixty Seven Thousand Nine Hundred &amp; Sixty Nine  and Paise Nine Only</v>
      </c>
    </row>
    <row r="113" spans="1:55" ht="46.5" customHeight="1">
      <c r="A113" s="24" t="s">
        <v>36</v>
      </c>
      <c r="B113" s="25"/>
      <c r="C113" s="26"/>
      <c r="D113" s="71"/>
      <c r="E113" s="72" t="s">
        <v>44</v>
      </c>
      <c r="F113" s="73"/>
      <c r="G113" s="27"/>
      <c r="H113" s="28"/>
      <c r="I113" s="28"/>
      <c r="J113" s="28"/>
      <c r="K113" s="29"/>
      <c r="L113" s="30"/>
      <c r="M113" s="31"/>
      <c r="N113" s="32"/>
      <c r="O113" s="21"/>
      <c r="P113" s="21"/>
      <c r="Q113" s="21"/>
      <c r="R113" s="21"/>
      <c r="S113" s="21"/>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53">
        <f>IF(ISBLANK(F113),0,IF(E113="Excess (+)",ROUND(BA112+(BA112*F113),2),IF(E113="Less (-)",ROUND(BA112+(BA112*F113*(-1)),2),IF(E113="At Par",BA112,0))))</f>
        <v>0</v>
      </c>
      <c r="BB113" s="54">
        <f>ROUND(BA113,0)</f>
        <v>0</v>
      </c>
      <c r="BC113" s="36" t="str">
        <f>SpellNumber($E$2,BB113)</f>
        <v>INR Zero Only</v>
      </c>
    </row>
    <row r="114" spans="1:55" ht="45.75" customHeight="1">
      <c r="A114" s="23" t="s">
        <v>37</v>
      </c>
      <c r="B114" s="23"/>
      <c r="C114" s="61" t="str">
        <f>SpellNumber($E$2,BB113)</f>
        <v>INR Zero Only</v>
      </c>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row>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3"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6" ht="15"/>
    <row r="1887" ht="15"/>
    <row r="1888" ht="15"/>
    <row r="1889" ht="15"/>
    <row r="1890" ht="15"/>
    <row r="1891" ht="15"/>
    <row r="1892" ht="15"/>
    <row r="1893" ht="15"/>
    <row r="1894" ht="15"/>
    <row r="1895" ht="15"/>
    <row r="1896" ht="15"/>
    <row r="1897" ht="15"/>
    <row r="1898" ht="15"/>
    <row r="1899" ht="15"/>
    <row r="1900" ht="15"/>
    <row r="1901" ht="15"/>
    <row r="1904" ht="15"/>
  </sheetData>
  <sheetProtection password="8F23" sheet="1"/>
  <mergeCells count="50">
    <mergeCell ref="D96:BC96"/>
    <mergeCell ref="D98:BC98"/>
    <mergeCell ref="D68:BC68"/>
    <mergeCell ref="D67:BC67"/>
    <mergeCell ref="D86:BC86"/>
    <mergeCell ref="D87:BC87"/>
    <mergeCell ref="D89:BC89"/>
    <mergeCell ref="D90:BC90"/>
    <mergeCell ref="D93:BC93"/>
    <mergeCell ref="D94:BC94"/>
    <mergeCell ref="D74:BC74"/>
    <mergeCell ref="D77:BC77"/>
    <mergeCell ref="D78:BC78"/>
    <mergeCell ref="D80:BC80"/>
    <mergeCell ref="D83:BC83"/>
    <mergeCell ref="D84:BC84"/>
    <mergeCell ref="D56:BC56"/>
    <mergeCell ref="D58:BC58"/>
    <mergeCell ref="D60:BC60"/>
    <mergeCell ref="D62:BC62"/>
    <mergeCell ref="D64:BC64"/>
    <mergeCell ref="D72:BC72"/>
    <mergeCell ref="D43:BC43"/>
    <mergeCell ref="D44:BC44"/>
    <mergeCell ref="D46:BC46"/>
    <mergeCell ref="D48:BC48"/>
    <mergeCell ref="D51:BC51"/>
    <mergeCell ref="D55:BC55"/>
    <mergeCell ref="D29:BC29"/>
    <mergeCell ref="D30:BC30"/>
    <mergeCell ref="D32:BC32"/>
    <mergeCell ref="D36:BC36"/>
    <mergeCell ref="D38:BC38"/>
    <mergeCell ref="D39:BC39"/>
    <mergeCell ref="D16:BC16"/>
    <mergeCell ref="D17:BC17"/>
    <mergeCell ref="D19:BC19"/>
    <mergeCell ref="D20:BC20"/>
    <mergeCell ref="D24:BC24"/>
    <mergeCell ref="D25:BC25"/>
    <mergeCell ref="C114:BC114"/>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3">
      <formula1>IF(E113="Select",-1,IF(E113="At Par",0,0))</formula1>
      <formula2>IF(E113="Select",-1,IF(E113="At Par",0,0.99))</formula2>
    </dataValidation>
    <dataValidation type="list" allowBlank="1" showErrorMessage="1" sqref="E11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3">
      <formula1>0</formula1>
      <formula2>IF(#REF!&lt;&gt;"Select",99.9,0)</formula2>
    </dataValidation>
    <dataValidation allowBlank="1" showInputMessage="1" showErrorMessage="1" promptTitle="Units" prompt="Please enter Units in text" sqref="D15:E15 D18:E18 D21:E23 D26:E28 D31:E31 D33:E35 D37:E37 D40:E42 D45:E45 D47:E47 D49:E50 D52:E54 D57:E57 D59:E59 D61:E61 D63:E63 D99:E111 D73:E73 D75:E76 D79:E79 D81:E82 D85:E85 D88:E88 D91:E92 D95:E95 D97:E97 D69:E71 D65:E66">
      <formula1>0</formula1>
      <formula2>0</formula2>
    </dataValidation>
    <dataValidation type="decimal" allowBlank="1" showInputMessage="1" showErrorMessage="1" promptTitle="Quantity" prompt="Please enter the Quantity for this item. " errorTitle="Invalid Entry" error="Only Numeric Values are allowed. " sqref="F15 F18 F21:F23 F26:F28 F31 F33:F35 F37 F40:F42 F45 F47 F49:F50 F52:F54 F57 F59 F61 F63 F99:F111 F73 F75:F76 F79 F81:F82 F85 F88 F91:F92 F95 F97 F69:F71 F65:F66">
      <formula1>0</formula1>
      <formula2>999999999999999</formula2>
    </dataValidation>
    <dataValidation type="list" allowBlank="1" showErrorMessage="1" sqref="D13:D14 K15 D16:D17 K18 D19:D20 K21:K23 D24:D25 K26:K28 D29:D30 K31 D32 K33:K35 D36 K37 D38:D39 K40:K42 D43:D44 K45 D46 K47 D48 K49:K50 D51 K52:K54 D55:D56 K57 D58 K59 D60 K61 D62 K63 D64 D98 D72 K73 D74 K75:K76 D77:D78 K79 D80 K81:K82 D83:D84 K85 D86:D87 K88 D89:D90 K91:K92 D93:D94 K95 D96 K97 K99:K111 D67:D68 K69:K71 K65:K6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3 G26:H28 G31:H31 G33:H35 G37:H37 G40:H42 G45:H45 G47:H47 G49:H50 G52:H54 G57:H57 G59:H59 G61:H61 G63:H63 G99:H111 G73:H73 G75:H76 G79:H79 G81:H82 G85:H85 G88:H88 G91:H92 G95:H95 G97:H97 G69:H71 G65:H66">
      <formula1>0</formula1>
      <formula2>999999999999999</formula2>
    </dataValidation>
    <dataValidation allowBlank="1" showInputMessage="1" showErrorMessage="1" promptTitle="Addition / Deduction" prompt="Please Choose the correct One" sqref="J15 J18 J21:J23 J26:J28 J31 J33:J35 J37 J40:J42 J45 J47 J49:J50 J52:J54 J57 J59 J61 J63 J99:J111 J73 J75:J76 J79 J81:J82 J85 J88 J91:J92 J95 J97 J69:J71 J65:J66">
      <formula1>0</formula1>
      <formula2>0</formula2>
    </dataValidation>
    <dataValidation type="list" showErrorMessage="1" sqref="I15 I18 I21:I23 I26:I28 I31 I33:I35 I37 I40:I42 I45 I47 I49:I50 I52:I54 I57 I59 I61 I63 I99:I111 I73 I75:I76 I79 I81:I82 I85 I88 I91:I92 I95 I97 I69:I71 I65:I6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3 N26:O28 N31:O31 N33:O35 N37:O37 N40:O42 N45:O45 N47:O47 N49:O50 N52:O54 N57:O57 N59:O59 N61:O61 N63:O63 N99:O111 N73:O73 N75:O76 N79:O79 N81:O82 N85:O85 N88:O88 N91:O92 N95:O95 N97:O97 N69:O71 N65:O6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3 R26:R28 R31 R33:R35 R37 R40:R42 R45 R47 R49:R50 R52:R54 R57 R59 R61 R63 R99:R111 R73 R75:R76 R79 R81:R82 R85 R88 R91:R92 R95 R97 R69:R71 R65:R6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3 Q26:Q28 Q31 Q33:Q35 Q37 Q40:Q42 Q45 Q47 Q49:Q50 Q52:Q54 Q57 Q59 Q61 Q63 Q99:Q111 Q73 Q75:Q76 Q79 Q81:Q82 Q85 Q88 Q91:Q92 Q95 Q97 Q69:Q71 Q65:Q6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3 M26:M28 M31 M33:M35 M37 M40:M42 M45 M47 M49:M50 M52:M54 M57 M59 M61 M63 M99:M111 M73 M75:M76 M79 M81:M82 M85 M88 M91:M92 M95 M97 M69:M71 M65:M66">
      <formula1>0</formula1>
      <formula2>999999999999999</formula2>
    </dataValidation>
    <dataValidation type="list" allowBlank="1" showInputMessage="1" showErrorMessage="1" sqref="L10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11 L11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11">
      <formula1>0</formula1>
      <formula2>0</formula2>
    </dataValidation>
    <dataValidation type="decimal" allowBlank="1" showErrorMessage="1" errorTitle="Invalid Entry" error="Only Numeric Values are allowed. " sqref="A13:A111">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2022-03-08T11:22:32Z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